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C00CA0B9-3D7B-4DA8-B28F-A13011EFFEC9}" xr6:coauthVersionLast="47" xr6:coauthVersionMax="47" xr10:uidLastSave="{00000000-0000-0000-0000-000000000000}"/>
  <bookViews>
    <workbookView xWindow="6690" yWindow="2895" windowWidth="21240" windowHeight="11385" xr2:uid="{A6D352AA-78C1-4611-BDE3-933543DDB4A8}"/>
  </bookViews>
  <sheets>
    <sheet name="MGN Liner Availability 2-11-26" sheetId="9" r:id="rId1"/>
    <sheet name="Sheet1" sheetId="10" r:id="rId2"/>
  </sheets>
  <definedNames>
    <definedName name="_xlnm._FilterDatabase" localSheetId="0" hidden="1">'MGN Liner Availability 2-11-26'!$A$9:$T$256</definedName>
    <definedName name="_xlnm.Print_Area" localSheetId="0">'MGN Liner Availability 2-11-26'!$A$1:$T$256</definedName>
    <definedName name="_xlnm.Print_Titles" localSheetId="0">'MGN Liner Availability 2-11-26'!$9:$9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6" i="9" l="1"/>
  <c r="G225" i="9"/>
  <c r="G208" i="9" l="1"/>
  <c r="G185" i="9"/>
  <c r="G181" i="9"/>
  <c r="G194" i="9" l="1"/>
  <c r="G210" i="9"/>
  <c r="G201" i="9"/>
  <c r="N151" i="9"/>
  <c r="N139" i="9"/>
  <c r="S62" i="9"/>
  <c r="Q228" i="9" l="1"/>
  <c r="G227" i="9"/>
  <c r="G224" i="9"/>
  <c r="G223" i="9"/>
  <c r="G222" i="9"/>
  <c r="G221" i="9"/>
  <c r="G220" i="9"/>
  <c r="G219" i="9"/>
  <c r="G218" i="9"/>
  <c r="G217" i="9"/>
  <c r="G214" i="9"/>
  <c r="G213" i="9"/>
  <c r="G209" i="9"/>
  <c r="G206" i="9"/>
  <c r="G205" i="9"/>
  <c r="G204" i="9"/>
  <c r="G203" i="9"/>
  <c r="G202" i="9"/>
  <c r="G200" i="9"/>
  <c r="G199" i="9"/>
  <c r="G198" i="9"/>
  <c r="G197" i="9"/>
  <c r="G196" i="9"/>
  <c r="G195" i="9"/>
  <c r="G193" i="9"/>
  <c r="G192" i="9"/>
  <c r="G191" i="9"/>
  <c r="G190" i="9"/>
  <c r="G189" i="9"/>
  <c r="G188" i="9"/>
  <c r="G187" i="9"/>
  <c r="G186" i="9"/>
  <c r="G184" i="9"/>
  <c r="G183"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N144" i="9"/>
  <c r="G144" i="9"/>
  <c r="G143" i="9"/>
  <c r="G142" i="9"/>
  <c r="G141" i="9"/>
  <c r="G140" i="9"/>
  <c r="G139" i="9"/>
  <c r="G138" i="9"/>
  <c r="G137" i="9"/>
  <c r="S136"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7" i="9"/>
  <c r="G106"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N67" i="9"/>
  <c r="G67" i="9"/>
  <c r="G66" i="9"/>
  <c r="G65" i="9"/>
  <c r="S64"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alcChain>
</file>

<file path=xl/sharedStrings.xml><?xml version="1.0" encoding="utf-8"?>
<sst xmlns="http://schemas.openxmlformats.org/spreadsheetml/2006/main" count="865" uniqueCount="265">
  <si>
    <t>Category</t>
  </si>
  <si>
    <t xml:space="preserve">PLANT NAME                                                       </t>
  </si>
  <si>
    <t>SIZE</t>
  </si>
  <si>
    <t>UNIT PRICE</t>
  </si>
  <si>
    <t>TC</t>
  </si>
  <si>
    <t>Agapanthus</t>
  </si>
  <si>
    <r>
      <rPr>
        <i/>
        <sz val="10"/>
        <color theme="1"/>
        <rFont val="Tahoma"/>
        <family val="2"/>
      </rPr>
      <t>Agapanthus</t>
    </r>
    <r>
      <rPr>
        <sz val="10"/>
        <color theme="1"/>
        <rFont val="Tahoma"/>
        <family val="2"/>
      </rPr>
      <t xml:space="preserve"> 'Ever Amethyst' PPAF**</t>
    </r>
  </si>
  <si>
    <r>
      <rPr>
        <i/>
        <sz val="10"/>
        <color theme="1"/>
        <rFont val="Tahoma"/>
        <family val="2"/>
      </rPr>
      <t>Agapanthus</t>
    </r>
    <r>
      <rPr>
        <sz val="10"/>
        <color theme="1"/>
        <rFont val="Tahoma"/>
        <family val="2"/>
      </rPr>
      <t xml:space="preserve"> 'Ever Midnight' PPAF**</t>
    </r>
  </si>
  <si>
    <r>
      <rPr>
        <i/>
        <sz val="10"/>
        <color theme="1"/>
        <rFont val="Tahoma"/>
        <family val="2"/>
      </rPr>
      <t>Agapanthus</t>
    </r>
    <r>
      <rPr>
        <sz val="10"/>
        <color theme="1"/>
        <rFont val="Tahoma"/>
        <family val="2"/>
      </rPr>
      <t xml:space="preserve"> 'Ever Sapphire' PPAF**</t>
    </r>
  </si>
  <si>
    <r>
      <rPr>
        <i/>
        <sz val="10"/>
        <color theme="1"/>
        <rFont val="Tahoma"/>
        <family val="2"/>
      </rPr>
      <t>Agapanthus</t>
    </r>
    <r>
      <rPr>
        <sz val="10"/>
        <color theme="1"/>
        <rFont val="Tahoma"/>
        <family val="2"/>
      </rPr>
      <t xml:space="preserve"> 'Ever Twilight' PPAF**</t>
    </r>
  </si>
  <si>
    <r>
      <t>Agapanthus a. '</t>
    </r>
    <r>
      <rPr>
        <sz val="10"/>
        <color theme="1"/>
        <rFont val="Tahoma"/>
        <family val="2"/>
      </rPr>
      <t xml:space="preserve">Improved Peter Pan' </t>
    </r>
  </si>
  <si>
    <t>S</t>
  </si>
  <si>
    <r>
      <t>Agapanthus 'Getty White</t>
    </r>
    <r>
      <rPr>
        <sz val="10"/>
        <color theme="1"/>
        <rFont val="Tahoma"/>
        <family val="2"/>
      </rPr>
      <t xml:space="preserve">' </t>
    </r>
  </si>
  <si>
    <r>
      <rPr>
        <i/>
        <sz val="10"/>
        <color theme="1"/>
        <rFont val="Tahoma"/>
        <family val="2"/>
      </rPr>
      <t xml:space="preserve">Agapanthus hybrid </t>
    </r>
    <r>
      <rPr>
        <sz val="10"/>
        <color theme="1"/>
        <rFont val="Tahoma"/>
        <family val="2"/>
      </rPr>
      <t>'Northern Star' PP 20,957</t>
    </r>
  </si>
  <si>
    <r>
      <t>Agapanthus orientalis ‘</t>
    </r>
    <r>
      <rPr>
        <sz val="10"/>
        <color theme="1"/>
        <rFont val="Tahoma"/>
        <family val="2"/>
      </rPr>
      <t>PMN06’ Queen Mum</t>
    </r>
  </si>
  <si>
    <r>
      <t xml:space="preserve">Agapanthus </t>
    </r>
    <r>
      <rPr>
        <sz val="10"/>
        <color theme="1"/>
        <rFont val="Tahoma"/>
        <family val="2"/>
      </rPr>
      <t>'Twister' PP 25,519 (Indigo Frost™)</t>
    </r>
  </si>
  <si>
    <t>Agave</t>
  </si>
  <si>
    <r>
      <t xml:space="preserve">Agave </t>
    </r>
    <r>
      <rPr>
        <sz val="10"/>
        <color theme="1"/>
        <rFont val="Tahoma"/>
        <family val="2"/>
      </rPr>
      <t>'Blue Flame'</t>
    </r>
  </si>
  <si>
    <t>III</t>
  </si>
  <si>
    <r>
      <t xml:space="preserve">Agave </t>
    </r>
    <r>
      <rPr>
        <sz val="10"/>
        <color theme="1"/>
        <rFont val="Tahoma"/>
        <family val="2"/>
      </rPr>
      <t>'Blue Glow'</t>
    </r>
  </si>
  <si>
    <r>
      <t xml:space="preserve">Agave </t>
    </r>
    <r>
      <rPr>
        <sz val="10"/>
        <color theme="1"/>
        <rFont val="Tahoma"/>
        <family val="2"/>
      </rPr>
      <t>Americana</t>
    </r>
  </si>
  <si>
    <r>
      <t>Agave celsii '</t>
    </r>
    <r>
      <rPr>
        <sz val="10"/>
        <color theme="1"/>
        <rFont val="Tahoma"/>
        <family val="2"/>
      </rPr>
      <t>Nova'</t>
    </r>
  </si>
  <si>
    <t>Agave gemniflora</t>
  </si>
  <si>
    <t>Agave ochahui</t>
  </si>
  <si>
    <r>
      <t>Agave ovatifolia '</t>
    </r>
    <r>
      <rPr>
        <sz val="10"/>
        <color theme="1"/>
        <rFont val="Tahoma"/>
        <family val="2"/>
      </rPr>
      <t>Frosty Blue</t>
    </r>
    <r>
      <rPr>
        <i/>
        <sz val="10"/>
        <color theme="1"/>
        <rFont val="Tahoma"/>
        <family val="2"/>
      </rPr>
      <t>'</t>
    </r>
  </si>
  <si>
    <t>Agave victoria-reginae</t>
  </si>
  <si>
    <t>Aloe</t>
  </si>
  <si>
    <r>
      <rPr>
        <i/>
        <sz val="10"/>
        <color theme="1"/>
        <rFont val="Tahoma"/>
        <family val="2"/>
      </rPr>
      <t>Aloe</t>
    </r>
    <r>
      <rPr>
        <sz val="10"/>
        <color theme="1"/>
        <rFont val="Tahoma"/>
        <family val="2"/>
      </rPr>
      <t xml:space="preserve"> 'Blue Elf'</t>
    </r>
  </si>
  <si>
    <r>
      <rPr>
        <i/>
        <sz val="10"/>
        <color theme="1"/>
        <rFont val="Tahoma"/>
        <family val="2"/>
      </rPr>
      <t>Aloe</t>
    </r>
    <r>
      <rPr>
        <sz val="10"/>
        <color theme="1"/>
        <rFont val="Tahoma"/>
        <family val="2"/>
      </rPr>
      <t xml:space="preserve"> 'Hercules'</t>
    </r>
  </si>
  <si>
    <t>Perennial</t>
  </si>
  <si>
    <r>
      <t xml:space="preserve">Alpinia zerumbet </t>
    </r>
    <r>
      <rPr>
        <sz val="10"/>
        <color theme="1"/>
        <rFont val="Tahoma"/>
        <family val="2"/>
      </rPr>
      <t>'Variegata'</t>
    </r>
  </si>
  <si>
    <t>Grass</t>
  </si>
  <si>
    <r>
      <t xml:space="preserve">Bambusa ventricosa </t>
    </r>
    <r>
      <rPr>
        <sz val="10"/>
        <color theme="1"/>
        <rFont val="Tahoma"/>
        <family val="2"/>
      </rPr>
      <t>'Buddah Belly'</t>
    </r>
  </si>
  <si>
    <t>Shrub</t>
  </si>
  <si>
    <t>Pseudograss</t>
  </si>
  <si>
    <r>
      <rPr>
        <i/>
        <sz val="10"/>
        <color theme="1"/>
        <rFont val="Tahoma"/>
        <family val="2"/>
      </rPr>
      <t>Fatsia japonica</t>
    </r>
    <r>
      <rPr>
        <sz val="10"/>
        <color theme="1"/>
        <rFont val="Tahoma"/>
        <family val="2"/>
      </rPr>
      <t xml:space="preserve"> ‘Variegata’</t>
    </r>
  </si>
  <si>
    <r>
      <t xml:space="preserve">Hakonechloa macra </t>
    </r>
    <r>
      <rPr>
        <sz val="10"/>
        <color theme="1"/>
        <rFont val="Tahoma"/>
        <family val="2"/>
      </rPr>
      <t>'Green'</t>
    </r>
  </si>
  <si>
    <r>
      <t xml:space="preserve">Helleborus </t>
    </r>
    <r>
      <rPr>
        <sz val="10"/>
        <color theme="1"/>
        <rFont val="Tahoma"/>
        <family val="2"/>
      </rPr>
      <t>'Winter Moon'</t>
    </r>
  </si>
  <si>
    <r>
      <t xml:space="preserve">Hesperaloe parvifolia </t>
    </r>
    <r>
      <rPr>
        <sz val="10"/>
        <color theme="1"/>
        <rFont val="Tahoma"/>
        <family val="2"/>
      </rPr>
      <t>Red Yucca</t>
    </r>
  </si>
  <si>
    <r>
      <t xml:space="preserve">Hesperaloe parvifolia </t>
    </r>
    <r>
      <rPr>
        <sz val="10"/>
        <color theme="1"/>
        <rFont val="Tahoma"/>
        <family val="2"/>
      </rPr>
      <t>Yellow Yucca</t>
    </r>
  </si>
  <si>
    <r>
      <t xml:space="preserve">Heuchera </t>
    </r>
    <r>
      <rPr>
        <sz val="10"/>
        <color theme="1"/>
        <rFont val="Tahoma"/>
        <family val="2"/>
      </rPr>
      <t>'Silver Berry'</t>
    </r>
  </si>
  <si>
    <r>
      <rPr>
        <i/>
        <sz val="10"/>
        <color theme="1"/>
        <rFont val="Tahoma"/>
        <family val="2"/>
      </rPr>
      <t>Hosta '</t>
    </r>
    <r>
      <rPr>
        <sz val="10"/>
        <color theme="1"/>
        <rFont val="Tahoma"/>
        <family val="2"/>
      </rPr>
      <t>Blue Angel'</t>
    </r>
  </si>
  <si>
    <r>
      <rPr>
        <i/>
        <sz val="10"/>
        <color theme="1"/>
        <rFont val="Tahoma"/>
        <family val="2"/>
      </rPr>
      <t>Hosta</t>
    </r>
    <r>
      <rPr>
        <sz val="10"/>
        <color theme="1"/>
        <rFont val="Tahoma"/>
        <family val="2"/>
      </rPr>
      <t xml:space="preserve"> 'Fire and Ice' </t>
    </r>
  </si>
  <si>
    <r>
      <rPr>
        <i/>
        <sz val="10"/>
        <color theme="1"/>
        <rFont val="Tahoma"/>
        <family val="2"/>
      </rPr>
      <t>Hosta</t>
    </r>
    <r>
      <rPr>
        <sz val="10"/>
        <color theme="1"/>
        <rFont val="Tahoma"/>
        <family val="2"/>
      </rPr>
      <t xml:space="preserve"> 'Frances Williams' </t>
    </r>
  </si>
  <si>
    <r>
      <rPr>
        <i/>
        <sz val="10"/>
        <color theme="1"/>
        <rFont val="Tahoma"/>
        <family val="2"/>
      </rPr>
      <t>Hosta</t>
    </r>
    <r>
      <rPr>
        <sz val="10"/>
        <color theme="1"/>
        <rFont val="Tahoma"/>
        <family val="2"/>
      </rPr>
      <t xml:space="preserve"> 'Guacamole'</t>
    </r>
  </si>
  <si>
    <r>
      <rPr>
        <i/>
        <sz val="10"/>
        <color theme="1"/>
        <rFont val="Tahoma"/>
        <family val="2"/>
      </rPr>
      <t>Hosta</t>
    </r>
    <r>
      <rPr>
        <sz val="10"/>
        <color theme="1"/>
        <rFont val="Tahoma"/>
        <family val="2"/>
      </rPr>
      <t xml:space="preserve"> 'Minteman'</t>
    </r>
  </si>
  <si>
    <r>
      <t xml:space="preserve">Hosta </t>
    </r>
    <r>
      <rPr>
        <sz val="10"/>
        <color theme="1"/>
        <rFont val="Tahoma"/>
        <family val="2"/>
      </rPr>
      <t>'Patriot'</t>
    </r>
  </si>
  <si>
    <r>
      <rPr>
        <i/>
        <sz val="10"/>
        <color theme="1"/>
        <rFont val="Tahoma"/>
        <family val="2"/>
      </rPr>
      <t>Hosta</t>
    </r>
    <r>
      <rPr>
        <sz val="10"/>
        <color theme="1"/>
        <rFont val="Tahoma"/>
        <family val="2"/>
      </rPr>
      <t xml:space="preserve"> 'Royal Standard'</t>
    </r>
  </si>
  <si>
    <r>
      <rPr>
        <i/>
        <sz val="10"/>
        <color theme="1"/>
        <rFont val="Tahoma"/>
        <family val="2"/>
      </rPr>
      <t>Hosta</t>
    </r>
    <r>
      <rPr>
        <sz val="10"/>
        <color theme="1"/>
        <rFont val="Tahoma"/>
        <family val="2"/>
      </rPr>
      <t xml:space="preserve"> 'Sieboldiana Elegans' </t>
    </r>
  </si>
  <si>
    <r>
      <rPr>
        <i/>
        <sz val="10"/>
        <color theme="1"/>
        <rFont val="Tahoma"/>
        <family val="2"/>
      </rPr>
      <t>Hosta</t>
    </r>
    <r>
      <rPr>
        <sz val="10"/>
        <color theme="1"/>
        <rFont val="Tahoma"/>
        <family val="2"/>
      </rPr>
      <t xml:space="preserve"> 'So Sweet'</t>
    </r>
  </si>
  <si>
    <r>
      <rPr>
        <i/>
        <sz val="10"/>
        <color theme="1"/>
        <rFont val="Tahoma"/>
        <family val="2"/>
      </rPr>
      <t>Hosta</t>
    </r>
    <r>
      <rPr>
        <sz val="10"/>
        <color theme="1"/>
        <rFont val="Tahoma"/>
        <family val="2"/>
      </rPr>
      <t xml:space="preserve"> 'Stained Glass' </t>
    </r>
  </si>
  <si>
    <r>
      <rPr>
        <i/>
        <sz val="10"/>
        <color theme="1"/>
        <rFont val="Tahoma"/>
        <family val="2"/>
      </rPr>
      <t>Hosta</t>
    </r>
    <r>
      <rPr>
        <sz val="10"/>
        <color theme="1"/>
        <rFont val="Tahoma"/>
        <family val="2"/>
      </rPr>
      <t xml:space="preserve"> 'Sum and Substance'</t>
    </r>
  </si>
  <si>
    <r>
      <t xml:space="preserve">Ilex vomitoria </t>
    </r>
    <r>
      <rPr>
        <sz val="10"/>
        <color theme="1"/>
        <rFont val="Tahoma"/>
        <family val="2"/>
      </rPr>
      <t>'Dwarf Yaupon'</t>
    </r>
  </si>
  <si>
    <r>
      <t>Loropetalum</t>
    </r>
    <r>
      <rPr>
        <sz val="10"/>
        <color theme="1"/>
        <rFont val="Tahoma"/>
        <family val="2"/>
      </rPr>
      <t xml:space="preserve"> 'Purple Diamond' PP 18331 **</t>
    </r>
  </si>
  <si>
    <r>
      <rPr>
        <sz val="10"/>
        <color theme="1"/>
        <rFont val="Tahoma"/>
        <family val="2"/>
      </rPr>
      <t xml:space="preserve">Loropetalum </t>
    </r>
    <r>
      <rPr>
        <i/>
        <sz val="10"/>
        <color theme="1"/>
        <rFont val="Tahoma"/>
        <family val="2"/>
      </rPr>
      <t>'Purple Diamond' PP 18331 **</t>
    </r>
  </si>
  <si>
    <r>
      <t xml:space="preserve">Nandina domestica </t>
    </r>
    <r>
      <rPr>
        <sz val="10"/>
        <color theme="1"/>
        <rFont val="Tahoma"/>
        <family val="2"/>
      </rPr>
      <t>'Blush' **</t>
    </r>
  </si>
  <si>
    <r>
      <t xml:space="preserve">Nandina domestica </t>
    </r>
    <r>
      <rPr>
        <sz val="10"/>
        <color theme="1"/>
        <rFont val="Tahoma"/>
        <family val="2"/>
      </rPr>
      <t>'Burgundy Wine'</t>
    </r>
  </si>
  <si>
    <r>
      <t>Nandina domestica '</t>
    </r>
    <r>
      <rPr>
        <sz val="10"/>
        <color theme="1"/>
        <rFont val="Tahoma"/>
        <family val="2"/>
      </rPr>
      <t>Cool Glow Lime' PPAF</t>
    </r>
  </si>
  <si>
    <r>
      <t>Nandina domestica '</t>
    </r>
    <r>
      <rPr>
        <sz val="10"/>
        <color theme="1"/>
        <rFont val="Tahoma"/>
        <family val="2"/>
      </rPr>
      <t>Cool Glow Peach' PPAF</t>
    </r>
  </si>
  <si>
    <r>
      <t>Nandina domestica '</t>
    </r>
    <r>
      <rPr>
        <sz val="10"/>
        <color theme="1"/>
        <rFont val="Tahoma"/>
        <family val="2"/>
      </rPr>
      <t>Cool Glow Pomegranate' PPAF</t>
    </r>
  </si>
  <si>
    <r>
      <t xml:space="preserve">Nandina domestica </t>
    </r>
    <r>
      <rPr>
        <sz val="10"/>
        <color theme="1"/>
        <rFont val="Tahoma"/>
        <family val="2"/>
      </rPr>
      <t>'Compacta'</t>
    </r>
  </si>
  <si>
    <r>
      <t xml:space="preserve">Nandina domestica </t>
    </r>
    <r>
      <rPr>
        <sz val="10"/>
        <color theme="1"/>
        <rFont val="Tahoma"/>
        <family val="2"/>
      </rPr>
      <t xml:space="preserve">'Flirt' ** </t>
    </r>
  </si>
  <si>
    <r>
      <t xml:space="preserve">Nandina domestica nana </t>
    </r>
    <r>
      <rPr>
        <sz val="10"/>
        <color theme="1"/>
        <rFont val="Tahoma"/>
        <family val="2"/>
      </rPr>
      <t>'Firepower'</t>
    </r>
  </si>
  <si>
    <r>
      <t xml:space="preserve">Nandina domestica </t>
    </r>
    <r>
      <rPr>
        <sz val="10"/>
        <color theme="1"/>
        <rFont val="Tahoma"/>
        <family val="2"/>
      </rPr>
      <t>'Gulf Stream'</t>
    </r>
  </si>
  <si>
    <r>
      <t>Nandina domestica '</t>
    </r>
    <r>
      <rPr>
        <sz val="10"/>
        <color theme="1"/>
        <rFont val="Tahoma"/>
        <family val="2"/>
      </rPr>
      <t xml:space="preserve">Harbour Dwarf' </t>
    </r>
  </si>
  <si>
    <r>
      <t xml:space="preserve">Nandina domestica </t>
    </r>
    <r>
      <rPr>
        <sz val="10"/>
        <color theme="1"/>
        <rFont val="Tahoma"/>
        <family val="2"/>
      </rPr>
      <t xml:space="preserve">'Moon Bay' </t>
    </r>
  </si>
  <si>
    <r>
      <t xml:space="preserve">Nandina domestica </t>
    </r>
    <r>
      <rPr>
        <sz val="10"/>
        <color theme="1"/>
        <rFont val="Tahoma"/>
        <family val="2"/>
      </rPr>
      <t xml:space="preserve">'Obsession' ** </t>
    </r>
  </si>
  <si>
    <r>
      <t xml:space="preserve">Nandina domestica </t>
    </r>
    <r>
      <rPr>
        <sz val="10"/>
        <color theme="1"/>
        <rFont val="Tahoma"/>
        <family val="2"/>
      </rPr>
      <t xml:space="preserve">'Twilight'  </t>
    </r>
  </si>
  <si>
    <r>
      <t xml:space="preserve">Schizachyrium scoparium </t>
    </r>
    <r>
      <rPr>
        <sz val="9.5"/>
        <color theme="1"/>
        <rFont val="Tahoma"/>
        <family val="2"/>
      </rPr>
      <t>'Standing Ovation' PP25202</t>
    </r>
  </si>
  <si>
    <t>Yucca</t>
  </si>
  <si>
    <r>
      <t>Yucca '</t>
    </r>
    <r>
      <rPr>
        <sz val="10"/>
        <color theme="1"/>
        <rFont val="Tahoma"/>
        <family val="2"/>
      </rPr>
      <t>Bright Edge'</t>
    </r>
  </si>
  <si>
    <r>
      <t>Yucca '</t>
    </r>
    <r>
      <rPr>
        <sz val="10"/>
        <color theme="1"/>
        <rFont val="Tahoma"/>
        <family val="2"/>
      </rPr>
      <t>Color Guard'</t>
    </r>
  </si>
  <si>
    <r>
      <t xml:space="preserve">Yucca gloriosa </t>
    </r>
    <r>
      <rPr>
        <sz val="10"/>
        <color theme="1"/>
        <rFont val="Tahoma"/>
        <family val="2"/>
      </rPr>
      <t>'Bright Star'</t>
    </r>
  </si>
  <si>
    <t>Yucca pendula</t>
  </si>
  <si>
    <t>Sold out</t>
  </si>
  <si>
    <t>18810 Turtle Creek Lane, Magnolia, Texas 77355</t>
  </si>
  <si>
    <t>www.MGNLiners.com</t>
  </si>
  <si>
    <t>TRAY PRICE</t>
  </si>
  <si>
    <t>ROYALTY</t>
  </si>
  <si>
    <t>Agapanthus Charlotte</t>
  </si>
  <si>
    <t>Chasmanthium Latifolium</t>
  </si>
  <si>
    <r>
      <rPr>
        <i/>
        <sz val="10"/>
        <color theme="1"/>
        <rFont val="Tahoma"/>
        <family val="2"/>
      </rPr>
      <t>Agapanthus</t>
    </r>
    <r>
      <rPr>
        <sz val="10"/>
        <color theme="1"/>
        <rFont val="Tahoma"/>
        <family val="2"/>
      </rPr>
      <t xml:space="preserve"> Double Diamond</t>
    </r>
  </si>
  <si>
    <r>
      <rPr>
        <i/>
        <sz val="10"/>
        <color theme="1"/>
        <rFont val="Tahoma"/>
        <family val="2"/>
      </rPr>
      <t>Agapanthus</t>
    </r>
    <r>
      <rPr>
        <sz val="10"/>
        <color theme="1"/>
        <rFont val="Tahoma"/>
        <family val="2"/>
      </rPr>
      <t xml:space="preserve"> Fireworks</t>
    </r>
  </si>
  <si>
    <r>
      <rPr>
        <i/>
        <sz val="10"/>
        <color theme="1"/>
        <rFont val="Tahoma"/>
        <family val="2"/>
      </rPr>
      <t>Agapanthus</t>
    </r>
    <r>
      <rPr>
        <sz val="10"/>
        <color theme="1"/>
        <rFont val="Tahoma"/>
        <family val="2"/>
      </rPr>
      <t xml:space="preserve"> Flower of Love</t>
    </r>
  </si>
  <si>
    <r>
      <rPr>
        <i/>
        <sz val="10"/>
        <color theme="1"/>
        <rFont val="Tahoma"/>
        <family val="2"/>
      </rPr>
      <t>Agapanthus</t>
    </r>
    <r>
      <rPr>
        <sz val="10"/>
        <color theme="1"/>
        <rFont val="Tahoma"/>
        <family val="2"/>
      </rPr>
      <t xml:space="preserve"> Midnight Sky</t>
    </r>
  </si>
  <si>
    <r>
      <rPr>
        <i/>
        <sz val="10"/>
        <color theme="1"/>
        <rFont val="Tahoma"/>
        <family val="2"/>
      </rPr>
      <t>Agapanthus</t>
    </r>
    <r>
      <rPr>
        <sz val="10"/>
        <color theme="1"/>
        <rFont val="Tahoma"/>
        <family val="2"/>
      </rPr>
      <t xml:space="preserve"> Poppin Star</t>
    </r>
  </si>
  <si>
    <r>
      <rPr>
        <i/>
        <sz val="10"/>
        <color theme="1"/>
        <rFont val="Tahoma"/>
        <family val="2"/>
      </rPr>
      <t>Arundo donax</t>
    </r>
    <r>
      <rPr>
        <sz val="10"/>
        <color theme="1"/>
        <rFont val="Tahoma"/>
        <family val="2"/>
      </rPr>
      <t xml:space="preserve"> 'Reed Cane'</t>
    </r>
  </si>
  <si>
    <r>
      <rPr>
        <i/>
        <sz val="10"/>
        <color theme="1"/>
        <rFont val="Tahoma"/>
        <family val="2"/>
      </rPr>
      <t>Bambusa</t>
    </r>
    <r>
      <rPr>
        <sz val="10"/>
        <color theme="1"/>
        <rFont val="Tahoma"/>
        <family val="2"/>
      </rPr>
      <t xml:space="preserve"> Alphonse Karr</t>
    </r>
  </si>
  <si>
    <r>
      <rPr>
        <i/>
        <sz val="10"/>
        <color theme="1"/>
        <rFont val="Tahoma"/>
        <family val="2"/>
      </rPr>
      <t>Farfugium japonicum</t>
    </r>
    <r>
      <rPr>
        <sz val="10"/>
        <color theme="1"/>
        <rFont val="Tahoma"/>
        <family val="2"/>
      </rPr>
      <t xml:space="preserve"> Gigantea</t>
    </r>
  </si>
  <si>
    <r>
      <rPr>
        <i/>
        <sz val="10"/>
        <color theme="1"/>
        <rFont val="Tahoma"/>
        <family val="2"/>
      </rPr>
      <t>Feijoa sellowiana</t>
    </r>
    <r>
      <rPr>
        <sz val="10"/>
        <color theme="1"/>
        <rFont val="Tahoma"/>
        <family val="2"/>
      </rPr>
      <t xml:space="preserve"> 'Tharfiona'  Bambina™**</t>
    </r>
  </si>
  <si>
    <r>
      <rPr>
        <i/>
        <sz val="10"/>
        <color theme="1"/>
        <rFont val="Tahoma"/>
        <family val="2"/>
      </rPr>
      <t>Hakonechloa</t>
    </r>
    <r>
      <rPr>
        <sz val="10"/>
        <color theme="1"/>
        <rFont val="Tahoma"/>
        <family val="2"/>
      </rPr>
      <t xml:space="preserve"> Macra </t>
    </r>
    <r>
      <rPr>
        <i/>
        <sz val="10"/>
        <color theme="1"/>
        <rFont val="Tahoma"/>
        <family val="2"/>
      </rPr>
      <t>'</t>
    </r>
    <r>
      <rPr>
        <sz val="10"/>
        <color theme="1"/>
        <rFont val="Tahoma"/>
        <family val="2"/>
      </rPr>
      <t>All Gold</t>
    </r>
    <r>
      <rPr>
        <i/>
        <sz val="10"/>
        <color theme="1"/>
        <rFont val="Tahoma"/>
        <family val="2"/>
      </rPr>
      <t>'</t>
    </r>
  </si>
  <si>
    <r>
      <rPr>
        <i/>
        <sz val="10"/>
        <color theme="1"/>
        <rFont val="Tahoma"/>
        <family val="2"/>
      </rPr>
      <t>Hakonechloa</t>
    </r>
    <r>
      <rPr>
        <sz val="10"/>
        <color theme="1"/>
        <rFont val="Tahoma"/>
        <family val="2"/>
      </rPr>
      <t xml:space="preserve"> Macra Aureola</t>
    </r>
  </si>
  <si>
    <r>
      <rPr>
        <i/>
        <sz val="10"/>
        <color theme="1"/>
        <rFont val="Tahoma"/>
        <family val="2"/>
      </rPr>
      <t>Hakonechloa</t>
    </r>
    <r>
      <rPr>
        <sz val="10"/>
        <color theme="1"/>
        <rFont val="Tahoma"/>
        <family val="2"/>
      </rPr>
      <t xml:space="preserve"> Macra 'Beni-Kaze'</t>
    </r>
  </si>
  <si>
    <r>
      <rPr>
        <i/>
        <sz val="10"/>
        <color theme="1"/>
        <rFont val="Tahoma"/>
        <family val="2"/>
      </rPr>
      <t>Helleborus</t>
    </r>
    <r>
      <rPr>
        <sz val="10"/>
        <color theme="1"/>
        <rFont val="Tahoma"/>
        <family val="2"/>
      </rPr>
      <t xml:space="preserve"> Ivory Prince</t>
    </r>
  </si>
  <si>
    <r>
      <rPr>
        <i/>
        <sz val="10"/>
        <color theme="1"/>
        <rFont val="Tahoma"/>
        <family val="2"/>
      </rPr>
      <t>Helleborus</t>
    </r>
    <r>
      <rPr>
        <sz val="10"/>
        <color theme="1"/>
        <rFont val="Tahoma"/>
        <family val="2"/>
      </rPr>
      <t xml:space="preserve"> Winter Sparkle White Blush</t>
    </r>
  </si>
  <si>
    <r>
      <rPr>
        <i/>
        <sz val="10"/>
        <color theme="1"/>
        <rFont val="Tahoma"/>
        <family val="2"/>
      </rPr>
      <t>Heuchera</t>
    </r>
    <r>
      <rPr>
        <sz val="10"/>
        <color theme="1"/>
        <rFont val="Tahoma"/>
        <family val="2"/>
      </rPr>
      <t xml:space="preserve"> Bilberry</t>
    </r>
  </si>
  <si>
    <r>
      <rPr>
        <i/>
        <sz val="10"/>
        <color theme="1"/>
        <rFont val="Tahoma"/>
        <family val="2"/>
      </rPr>
      <t>Heuchera</t>
    </r>
    <r>
      <rPr>
        <sz val="10"/>
        <color theme="1"/>
        <rFont val="Tahoma"/>
        <family val="2"/>
      </rPr>
      <t xml:space="preserve"> Blackberry</t>
    </r>
  </si>
  <si>
    <r>
      <rPr>
        <i/>
        <sz val="10"/>
        <color theme="1"/>
        <rFont val="Tahoma"/>
        <family val="2"/>
      </rPr>
      <t>Heuchera</t>
    </r>
    <r>
      <rPr>
        <sz val="10"/>
        <color theme="1"/>
        <rFont val="Tahoma"/>
        <family val="2"/>
      </rPr>
      <t xml:space="preserve"> Boysenberry</t>
    </r>
  </si>
  <si>
    <r>
      <rPr>
        <i/>
        <sz val="10"/>
        <color theme="1"/>
        <rFont val="Tahoma"/>
        <family val="2"/>
      </rPr>
      <t>Heuchera</t>
    </r>
    <r>
      <rPr>
        <sz val="10"/>
        <color theme="1"/>
        <rFont val="Tahoma"/>
        <family val="2"/>
      </rPr>
      <t xml:space="preserve"> Caramel</t>
    </r>
  </si>
  <si>
    <r>
      <rPr>
        <i/>
        <sz val="10"/>
        <color theme="1"/>
        <rFont val="Tahoma"/>
        <family val="2"/>
      </rPr>
      <t>Heuchera</t>
    </r>
    <r>
      <rPr>
        <sz val="10"/>
        <color theme="1"/>
        <rFont val="Tahoma"/>
        <family val="2"/>
      </rPr>
      <t xml:space="preserve"> Cherryberry</t>
    </r>
  </si>
  <si>
    <r>
      <rPr>
        <i/>
        <sz val="10"/>
        <color theme="1"/>
        <rFont val="Tahoma"/>
        <family val="2"/>
      </rPr>
      <t>Heuchera</t>
    </r>
    <r>
      <rPr>
        <sz val="10"/>
        <color theme="1"/>
        <rFont val="Tahoma"/>
        <family val="2"/>
      </rPr>
      <t xml:space="preserve"> Citronelle</t>
    </r>
  </si>
  <si>
    <r>
      <rPr>
        <i/>
        <sz val="10"/>
        <color theme="1"/>
        <rFont val="Tahoma"/>
        <family val="2"/>
      </rPr>
      <t>Heuchera</t>
    </r>
    <r>
      <rPr>
        <sz val="10"/>
        <color theme="1"/>
        <rFont val="Tahoma"/>
        <family val="2"/>
      </rPr>
      <t xml:space="preserve"> Coralberry</t>
    </r>
  </si>
  <si>
    <r>
      <rPr>
        <i/>
        <sz val="10"/>
        <color theme="1"/>
        <rFont val="Tahoma"/>
        <family val="2"/>
      </rPr>
      <t>Heuchera</t>
    </r>
    <r>
      <rPr>
        <sz val="10"/>
        <color theme="1"/>
        <rFont val="Tahoma"/>
        <family val="2"/>
      </rPr>
      <t xml:space="preserve"> Cranberry</t>
    </r>
  </si>
  <si>
    <r>
      <rPr>
        <i/>
        <sz val="10"/>
        <color theme="1"/>
        <rFont val="Tahoma"/>
        <family val="2"/>
      </rPr>
      <t>Heuchera</t>
    </r>
    <r>
      <rPr>
        <sz val="10"/>
        <color theme="1"/>
        <rFont val="Tahoma"/>
        <family val="2"/>
      </rPr>
      <t xml:space="preserve"> Dark Secret</t>
    </r>
  </si>
  <si>
    <r>
      <rPr>
        <i/>
        <sz val="10"/>
        <color theme="1"/>
        <rFont val="Tahoma"/>
        <family val="2"/>
      </rPr>
      <t>Heuchera</t>
    </r>
    <r>
      <rPr>
        <sz val="10"/>
        <color theme="1"/>
        <rFont val="Tahoma"/>
        <family val="2"/>
      </rPr>
      <t xml:space="preserve"> Eternal Flame</t>
    </r>
  </si>
  <si>
    <r>
      <rPr>
        <i/>
        <sz val="10"/>
        <color theme="1"/>
        <rFont val="Tahoma"/>
        <family val="2"/>
      </rPr>
      <t>Heuchera</t>
    </r>
    <r>
      <rPr>
        <sz val="10"/>
        <color theme="1"/>
        <rFont val="Tahoma"/>
        <family val="2"/>
      </rPr>
      <t xml:space="preserve"> Frilly</t>
    </r>
  </si>
  <si>
    <r>
      <rPr>
        <i/>
        <sz val="10"/>
        <color theme="1"/>
        <rFont val="Tahoma"/>
        <family val="2"/>
      </rPr>
      <t>Heuchera</t>
    </r>
    <r>
      <rPr>
        <sz val="10"/>
        <color theme="1"/>
        <rFont val="Tahoma"/>
        <family val="2"/>
      </rPr>
      <t xml:space="preserve"> Frosted Violet</t>
    </r>
  </si>
  <si>
    <r>
      <rPr>
        <i/>
        <sz val="10"/>
        <color theme="1"/>
        <rFont val="Tahoma"/>
        <family val="2"/>
      </rPr>
      <t>Heuchera</t>
    </r>
    <r>
      <rPr>
        <sz val="10"/>
        <color theme="1"/>
        <rFont val="Tahoma"/>
        <family val="2"/>
      </rPr>
      <t xml:space="preserve"> Gojiberry</t>
    </r>
  </si>
  <si>
    <r>
      <rPr>
        <i/>
        <sz val="10"/>
        <color theme="1"/>
        <rFont val="Tahoma"/>
        <family val="2"/>
      </rPr>
      <t>Heuchera</t>
    </r>
    <r>
      <rPr>
        <sz val="10"/>
        <color theme="1"/>
        <rFont val="Tahoma"/>
        <family val="2"/>
      </rPr>
      <t xml:space="preserve"> Green Spice</t>
    </r>
  </si>
  <si>
    <r>
      <rPr>
        <i/>
        <sz val="10"/>
        <color theme="1"/>
        <rFont val="Tahoma"/>
        <family val="2"/>
      </rPr>
      <t>Heuchera</t>
    </r>
    <r>
      <rPr>
        <sz val="10"/>
        <color theme="1"/>
        <rFont val="Tahoma"/>
        <family val="2"/>
      </rPr>
      <t xml:space="preserve"> Guacamole</t>
    </r>
  </si>
  <si>
    <r>
      <rPr>
        <i/>
        <sz val="10"/>
        <color theme="1"/>
        <rFont val="Tahoma"/>
        <family val="2"/>
      </rPr>
      <t>Heuchera</t>
    </r>
    <r>
      <rPr>
        <sz val="10"/>
        <color theme="1"/>
        <rFont val="Tahoma"/>
        <family val="2"/>
      </rPr>
      <t xml:space="preserve"> Huckleberry</t>
    </r>
  </si>
  <si>
    <r>
      <rPr>
        <i/>
        <sz val="10"/>
        <color theme="1"/>
        <rFont val="Tahoma"/>
        <family val="2"/>
      </rPr>
      <t>Heuchera</t>
    </r>
    <r>
      <rPr>
        <sz val="10"/>
        <color theme="1"/>
        <rFont val="Tahoma"/>
        <family val="2"/>
      </rPr>
      <t xml:space="preserve"> Limeberry</t>
    </r>
  </si>
  <si>
    <r>
      <rPr>
        <i/>
        <sz val="10"/>
        <color theme="1"/>
        <rFont val="Tahoma"/>
        <family val="2"/>
      </rPr>
      <t>Heuchera</t>
    </r>
    <r>
      <rPr>
        <sz val="10"/>
        <color theme="1"/>
        <rFont val="Tahoma"/>
        <family val="2"/>
      </rPr>
      <t xml:space="preserve"> Magma</t>
    </r>
  </si>
  <si>
    <r>
      <rPr>
        <i/>
        <sz val="10"/>
        <color theme="1"/>
        <rFont val="Tahoma"/>
        <family val="2"/>
      </rPr>
      <t>Heuchera</t>
    </r>
    <r>
      <rPr>
        <sz val="10"/>
        <color theme="1"/>
        <rFont val="Tahoma"/>
        <family val="2"/>
      </rPr>
      <t xml:space="preserve"> Mulberry</t>
    </r>
  </si>
  <si>
    <r>
      <rPr>
        <i/>
        <sz val="10"/>
        <color theme="1"/>
        <rFont val="Tahoma"/>
        <family val="2"/>
      </rPr>
      <t>Heuchera</t>
    </r>
    <r>
      <rPr>
        <sz val="10"/>
        <color theme="1"/>
        <rFont val="Tahoma"/>
        <family val="2"/>
      </rPr>
      <t xml:space="preserve"> Orangeberry</t>
    </r>
  </si>
  <si>
    <r>
      <rPr>
        <i/>
        <sz val="10"/>
        <color theme="1"/>
        <rFont val="Tahoma"/>
        <family val="2"/>
      </rPr>
      <t>Heuchera</t>
    </r>
    <r>
      <rPr>
        <sz val="10"/>
        <color theme="1"/>
        <rFont val="Tahoma"/>
        <family val="2"/>
      </rPr>
      <t xml:space="preserve"> Plum Pudding</t>
    </r>
  </si>
  <si>
    <r>
      <rPr>
        <i/>
        <sz val="10"/>
        <color theme="1"/>
        <rFont val="Tahoma"/>
        <family val="2"/>
      </rPr>
      <t>Heuchera</t>
    </r>
    <r>
      <rPr>
        <sz val="10"/>
        <color theme="1"/>
        <rFont val="Tahoma"/>
        <family val="2"/>
      </rPr>
      <t xml:space="preserve"> Silver Scrolls</t>
    </r>
  </si>
  <si>
    <r>
      <rPr>
        <i/>
        <sz val="10"/>
        <color theme="1"/>
        <rFont val="Tahoma"/>
        <family val="2"/>
      </rPr>
      <t>Heuchera</t>
    </r>
    <r>
      <rPr>
        <sz val="10"/>
        <color theme="1"/>
        <rFont val="Tahoma"/>
        <family val="2"/>
      </rPr>
      <t xml:space="preserve"> Splashberry</t>
    </r>
  </si>
  <si>
    <r>
      <rPr>
        <i/>
        <sz val="10"/>
        <color theme="1"/>
        <rFont val="Tahoma"/>
        <family val="2"/>
      </rPr>
      <t>Iris</t>
    </r>
    <r>
      <rPr>
        <sz val="10"/>
        <color theme="1"/>
        <rFont val="Tahoma"/>
        <family val="2"/>
      </rPr>
      <t xml:space="preserve"> Edith Wolford</t>
    </r>
  </si>
  <si>
    <r>
      <rPr>
        <i/>
        <sz val="10"/>
        <color theme="1"/>
        <rFont val="Tahoma"/>
        <family val="2"/>
      </rPr>
      <t>Iris</t>
    </r>
    <r>
      <rPr>
        <sz val="10"/>
        <color theme="1"/>
        <rFont val="Tahoma"/>
        <family val="2"/>
      </rPr>
      <t xml:space="preserve"> Magrib</t>
    </r>
  </si>
  <si>
    <r>
      <rPr>
        <i/>
        <sz val="10"/>
        <color theme="1"/>
        <rFont val="Tahoma"/>
        <family val="2"/>
      </rPr>
      <t>Iris</t>
    </r>
    <r>
      <rPr>
        <sz val="10"/>
        <color theme="1"/>
        <rFont val="Tahoma"/>
        <family val="2"/>
      </rPr>
      <t xml:space="preserve"> Purple Flame</t>
    </r>
  </si>
  <si>
    <r>
      <rPr>
        <i/>
        <sz val="10"/>
        <color theme="1"/>
        <rFont val="Tahoma"/>
        <family val="2"/>
      </rPr>
      <t>Isolepis</t>
    </r>
    <r>
      <rPr>
        <sz val="10"/>
        <color theme="1"/>
        <rFont val="Tahoma"/>
        <family val="2"/>
      </rPr>
      <t xml:space="preserve"> Cernua</t>
    </r>
  </si>
  <si>
    <r>
      <rPr>
        <i/>
        <sz val="10"/>
        <color theme="1"/>
        <rFont val="Tahoma"/>
        <family val="2"/>
      </rPr>
      <t>Lomandra</t>
    </r>
    <r>
      <rPr>
        <sz val="10"/>
        <color theme="1"/>
        <rFont val="Tahoma"/>
        <family val="2"/>
      </rPr>
      <t xml:space="preserve"> Miner's Gold</t>
    </r>
  </si>
  <si>
    <r>
      <rPr>
        <i/>
        <sz val="10"/>
        <color theme="1"/>
        <rFont val="Tahoma"/>
        <family val="2"/>
      </rPr>
      <t>Miscanthus</t>
    </r>
    <r>
      <rPr>
        <sz val="10"/>
        <color theme="1"/>
        <rFont val="Tahoma"/>
        <family val="2"/>
      </rPr>
      <t xml:space="preserve"> Gracillimus</t>
    </r>
  </si>
  <si>
    <r>
      <rPr>
        <i/>
        <sz val="10"/>
        <color theme="1"/>
        <rFont val="Tahoma"/>
        <family val="2"/>
      </rPr>
      <t>Muhlenbergia capillaris</t>
    </r>
    <r>
      <rPr>
        <sz val="10"/>
        <color theme="1"/>
        <rFont val="Tahoma"/>
        <family val="2"/>
      </rPr>
      <t xml:space="preserve"> 'White Cloud'</t>
    </r>
  </si>
  <si>
    <r>
      <rPr>
        <i/>
        <sz val="10"/>
        <color theme="1"/>
        <rFont val="Tahoma"/>
        <family val="2"/>
      </rPr>
      <t>Panicum Virgatum</t>
    </r>
    <r>
      <rPr>
        <sz val="10"/>
        <color theme="1"/>
        <rFont val="Tahoma"/>
        <family val="2"/>
      </rPr>
      <t xml:space="preserve"> Shenandoah</t>
    </r>
  </si>
  <si>
    <r>
      <rPr>
        <i/>
        <sz val="10"/>
        <color theme="1"/>
        <rFont val="Tahoma"/>
        <family val="2"/>
      </rPr>
      <t>Shenandoah</t>
    </r>
    <r>
      <rPr>
        <sz val="10"/>
        <color theme="1"/>
        <rFont val="Tahoma"/>
        <family val="2"/>
      </rPr>
      <t>' Panicum Virgatum</t>
    </r>
  </si>
  <si>
    <r>
      <rPr>
        <i/>
        <sz val="10"/>
        <color theme="1"/>
        <rFont val="Tahoma"/>
        <family val="2"/>
      </rPr>
      <t>Yucca</t>
    </r>
    <r>
      <rPr>
        <sz val="10"/>
        <color theme="1"/>
        <rFont val="Tahoma"/>
        <family val="2"/>
      </rPr>
      <t xml:space="preserve"> Citrus Twist</t>
    </r>
  </si>
  <si>
    <r>
      <rPr>
        <i/>
        <sz val="10"/>
        <color theme="1"/>
        <rFont val="Tahoma"/>
        <family val="2"/>
      </rPr>
      <t>Geranium</t>
    </r>
    <r>
      <rPr>
        <sz val="10"/>
        <color theme="1"/>
        <rFont val="Tahoma"/>
        <family val="2"/>
      </rPr>
      <t xml:space="preserve"> Azure Rush</t>
    </r>
  </si>
  <si>
    <r>
      <rPr>
        <i/>
        <sz val="10"/>
        <color theme="1"/>
        <rFont val="Tahoma"/>
        <family val="2"/>
      </rPr>
      <t>Geranium</t>
    </r>
    <r>
      <rPr>
        <sz val="10"/>
        <color theme="1"/>
        <rFont val="Tahoma"/>
        <family val="2"/>
      </rPr>
      <t xml:space="preserve"> Blushing Turtle</t>
    </r>
  </si>
  <si>
    <r>
      <rPr>
        <i/>
        <sz val="10"/>
        <color theme="1"/>
        <rFont val="Tahoma"/>
        <family val="2"/>
      </rPr>
      <t>Geranium</t>
    </r>
    <r>
      <rPr>
        <sz val="10"/>
        <color theme="1"/>
        <rFont val="Tahoma"/>
        <family val="2"/>
      </rPr>
      <t xml:space="preserve"> Dragon Heart</t>
    </r>
  </si>
  <si>
    <r>
      <rPr>
        <i/>
        <sz val="10"/>
        <color theme="1"/>
        <rFont val="Tahoma"/>
        <family val="2"/>
      </rPr>
      <t>Geranium</t>
    </r>
    <r>
      <rPr>
        <sz val="10"/>
        <color theme="1"/>
        <rFont val="Tahoma"/>
        <family val="2"/>
      </rPr>
      <t xml:space="preserve"> Kelly-Anne</t>
    </r>
  </si>
  <si>
    <r>
      <rPr>
        <i/>
        <sz val="10"/>
        <color theme="1"/>
        <rFont val="Tahoma"/>
        <family val="2"/>
      </rPr>
      <t>Geranium</t>
    </r>
    <r>
      <rPr>
        <sz val="10"/>
        <color theme="1"/>
        <rFont val="Tahoma"/>
        <family val="2"/>
      </rPr>
      <t xml:space="preserve"> Mary-Anne</t>
    </r>
  </si>
  <si>
    <r>
      <rPr>
        <i/>
        <sz val="10"/>
        <color theme="1"/>
        <rFont val="Tahoma"/>
        <family val="2"/>
      </rPr>
      <t>Geranium</t>
    </r>
    <r>
      <rPr>
        <sz val="10"/>
        <color theme="1"/>
        <rFont val="Tahoma"/>
        <family val="2"/>
      </rPr>
      <t xml:space="preserve"> prat. Black 'n White</t>
    </r>
  </si>
  <si>
    <r>
      <rPr>
        <i/>
        <sz val="10"/>
        <color theme="1"/>
        <rFont val="Tahoma"/>
        <family val="2"/>
      </rPr>
      <t>Geranium</t>
    </r>
    <r>
      <rPr>
        <sz val="10"/>
        <color theme="1"/>
        <rFont val="Tahoma"/>
        <family val="2"/>
      </rPr>
      <t xml:space="preserve"> prat. Midnight Reiter</t>
    </r>
  </si>
  <si>
    <r>
      <rPr>
        <i/>
        <sz val="10"/>
        <color theme="1"/>
        <rFont val="Tahoma"/>
        <family val="2"/>
      </rPr>
      <t>Geranium</t>
    </r>
    <r>
      <rPr>
        <sz val="10"/>
        <color theme="1"/>
        <rFont val="Tahoma"/>
        <family val="2"/>
      </rPr>
      <t xml:space="preserve"> Rozanne</t>
    </r>
  </si>
  <si>
    <r>
      <rPr>
        <i/>
        <sz val="10"/>
        <color theme="1"/>
        <rFont val="Tahoma"/>
        <family val="2"/>
      </rPr>
      <t>Geranium</t>
    </r>
    <r>
      <rPr>
        <sz val="10"/>
        <color theme="1"/>
        <rFont val="Tahoma"/>
        <family val="2"/>
      </rPr>
      <t xml:space="preserve"> Storm Cloud</t>
    </r>
  </si>
  <si>
    <r>
      <rPr>
        <i/>
        <sz val="10"/>
        <color theme="1"/>
        <rFont val="Tahoma"/>
        <family val="2"/>
      </rPr>
      <t>Echinacea</t>
    </r>
    <r>
      <rPr>
        <sz val="10"/>
        <color theme="1"/>
        <rFont val="Tahoma"/>
        <family val="2"/>
      </rPr>
      <t xml:space="preserve"> Delicious Candy</t>
    </r>
  </si>
  <si>
    <r>
      <rPr>
        <i/>
        <sz val="10"/>
        <color theme="1"/>
        <rFont val="Tahoma"/>
        <family val="2"/>
      </rPr>
      <t>Echinacea</t>
    </r>
    <r>
      <rPr>
        <sz val="10"/>
        <color theme="1"/>
        <rFont val="Tahoma"/>
        <family val="2"/>
      </rPr>
      <t xml:space="preserve"> Delicious Nougat</t>
    </r>
  </si>
  <si>
    <r>
      <rPr>
        <i/>
        <sz val="10"/>
        <color theme="1"/>
        <rFont val="Tahoma"/>
        <family val="2"/>
      </rPr>
      <t>Echinacea</t>
    </r>
    <r>
      <rPr>
        <sz val="10"/>
        <color theme="1"/>
        <rFont val="Tahoma"/>
        <family val="2"/>
      </rPr>
      <t xml:space="preserve"> Delicious Strawberry</t>
    </r>
  </si>
  <si>
    <r>
      <rPr>
        <i/>
        <sz val="10"/>
        <color theme="1"/>
        <rFont val="Tahoma"/>
        <family val="2"/>
      </rPr>
      <t>Echinacea</t>
    </r>
    <r>
      <rPr>
        <sz val="10"/>
        <color theme="1"/>
        <rFont val="Tahoma"/>
        <family val="2"/>
      </rPr>
      <t xml:space="preserve"> Fatal Attraction</t>
    </r>
  </si>
  <si>
    <r>
      <rPr>
        <i/>
        <sz val="10"/>
        <color theme="1"/>
        <rFont val="Tahoma"/>
        <family val="2"/>
      </rPr>
      <t>Echinacea</t>
    </r>
    <r>
      <rPr>
        <sz val="10"/>
        <color theme="1"/>
        <rFont val="Tahoma"/>
        <family val="2"/>
      </rPr>
      <t xml:space="preserve"> Green Jewel</t>
    </r>
  </si>
  <si>
    <r>
      <rPr>
        <i/>
        <sz val="10"/>
        <color theme="1"/>
        <rFont val="Tahoma"/>
        <family val="2"/>
      </rPr>
      <t>Echinacea</t>
    </r>
    <r>
      <rPr>
        <sz val="10"/>
        <color theme="1"/>
        <rFont val="Tahoma"/>
        <family val="2"/>
      </rPr>
      <t xml:space="preserve"> Pica Bella</t>
    </r>
  </si>
  <si>
    <r>
      <rPr>
        <i/>
        <sz val="10"/>
        <color theme="1"/>
        <rFont val="Tahoma"/>
        <family val="2"/>
      </rPr>
      <t>Echinacea</t>
    </r>
    <r>
      <rPr>
        <sz val="10"/>
        <color theme="1"/>
        <rFont val="Tahoma"/>
        <family val="2"/>
      </rPr>
      <t xml:space="preserve"> Pretty Parasols</t>
    </r>
  </si>
  <si>
    <r>
      <rPr>
        <i/>
        <sz val="10"/>
        <color theme="1"/>
        <rFont val="Tahoma"/>
        <family val="2"/>
      </rPr>
      <t>Echinacea</t>
    </r>
    <r>
      <rPr>
        <sz val="10"/>
        <color theme="1"/>
        <rFont val="Tahoma"/>
        <family val="2"/>
      </rPr>
      <t xml:space="preserve"> Sensation Pink</t>
    </r>
  </si>
  <si>
    <r>
      <rPr>
        <i/>
        <sz val="10"/>
        <color theme="1"/>
        <rFont val="Tahoma"/>
        <family val="2"/>
      </rPr>
      <t>Echinacea</t>
    </r>
    <r>
      <rPr>
        <sz val="10"/>
        <color theme="1"/>
        <rFont val="Tahoma"/>
        <family val="2"/>
      </rPr>
      <t xml:space="preserve"> SunSeekers Apple Green</t>
    </r>
  </si>
  <si>
    <r>
      <rPr>
        <i/>
        <sz val="10"/>
        <color theme="1"/>
        <rFont val="Tahoma"/>
        <family val="2"/>
      </rPr>
      <t>Echinacea</t>
    </r>
    <r>
      <rPr>
        <sz val="10"/>
        <color theme="1"/>
        <rFont val="Tahoma"/>
        <family val="2"/>
      </rPr>
      <t xml:space="preserve"> SunSeekers Blush</t>
    </r>
  </si>
  <si>
    <r>
      <rPr>
        <i/>
        <sz val="10"/>
        <color theme="1"/>
        <rFont val="Tahoma"/>
        <family val="2"/>
      </rPr>
      <t>Echinacea</t>
    </r>
    <r>
      <rPr>
        <sz val="10"/>
        <color theme="1"/>
        <rFont val="Tahoma"/>
        <family val="2"/>
      </rPr>
      <t xml:space="preserve"> SunSeekers Citrus</t>
    </r>
  </si>
  <si>
    <r>
      <rPr>
        <i/>
        <sz val="10"/>
        <color theme="1"/>
        <rFont val="Tahoma"/>
        <family val="2"/>
      </rPr>
      <t>Echinacea</t>
    </r>
    <r>
      <rPr>
        <sz val="10"/>
        <color theme="1"/>
        <rFont val="Tahoma"/>
        <family val="2"/>
      </rPr>
      <t xml:space="preserve"> SunSeekers Clementine</t>
    </r>
  </si>
  <si>
    <r>
      <rPr>
        <i/>
        <sz val="10"/>
        <color theme="1"/>
        <rFont val="Tahoma"/>
        <family val="2"/>
      </rPr>
      <t>Echinacea</t>
    </r>
    <r>
      <rPr>
        <sz val="10"/>
        <color theme="1"/>
        <rFont val="Tahoma"/>
        <family val="2"/>
      </rPr>
      <t xml:space="preserve"> SunSeekers Golden Sun</t>
    </r>
  </si>
  <si>
    <r>
      <rPr>
        <i/>
        <sz val="10"/>
        <color theme="1"/>
        <rFont val="Tahoma"/>
        <family val="2"/>
      </rPr>
      <t>Echinacea</t>
    </r>
    <r>
      <rPr>
        <sz val="10"/>
        <color theme="1"/>
        <rFont val="Tahoma"/>
        <family val="2"/>
      </rPr>
      <t xml:space="preserve"> SunSeekers Hot Pink</t>
    </r>
  </si>
  <si>
    <r>
      <rPr>
        <i/>
        <sz val="10"/>
        <color theme="1"/>
        <rFont val="Tahoma"/>
        <family val="2"/>
      </rPr>
      <t>Echinacea</t>
    </r>
    <r>
      <rPr>
        <sz val="10"/>
        <color theme="1"/>
        <rFont val="Tahoma"/>
        <family val="2"/>
      </rPr>
      <t xml:space="preserve"> SunSeekers Magenta</t>
    </r>
  </si>
  <si>
    <r>
      <rPr>
        <i/>
        <sz val="10"/>
        <color theme="1"/>
        <rFont val="Tahoma"/>
        <family val="2"/>
      </rPr>
      <t>Echinacea</t>
    </r>
    <r>
      <rPr>
        <sz val="10"/>
        <color theme="1"/>
        <rFont val="Tahoma"/>
        <family val="2"/>
      </rPr>
      <t xml:space="preserve"> SunSeekers Mango Sunrise</t>
    </r>
  </si>
  <si>
    <r>
      <rPr>
        <i/>
        <sz val="10"/>
        <color theme="1"/>
        <rFont val="Tahoma"/>
        <family val="2"/>
      </rPr>
      <t>Echinacea</t>
    </r>
    <r>
      <rPr>
        <sz val="10"/>
        <color theme="1"/>
        <rFont val="Tahoma"/>
        <family val="2"/>
      </rPr>
      <t xml:space="preserve"> SunSeekers Mineola</t>
    </r>
  </si>
  <si>
    <r>
      <rPr>
        <i/>
        <sz val="10"/>
        <color theme="1"/>
        <rFont val="Tahoma"/>
        <family val="2"/>
      </rPr>
      <t>Echinacea</t>
    </r>
    <r>
      <rPr>
        <sz val="10"/>
        <color theme="1"/>
        <rFont val="Tahoma"/>
        <family val="2"/>
      </rPr>
      <t xml:space="preserve"> SunSeekers Orange</t>
    </r>
  </si>
  <si>
    <r>
      <rPr>
        <i/>
        <sz val="10"/>
        <color theme="1"/>
        <rFont val="Tahoma"/>
        <family val="2"/>
      </rPr>
      <t>Echinacea</t>
    </r>
    <r>
      <rPr>
        <sz val="10"/>
        <color theme="1"/>
        <rFont val="Tahoma"/>
        <family val="2"/>
      </rPr>
      <t xml:space="preserve"> SunSeekers Pink Grapefruit</t>
    </r>
  </si>
  <si>
    <r>
      <rPr>
        <i/>
        <sz val="10"/>
        <color theme="1"/>
        <rFont val="Tahoma"/>
        <family val="2"/>
      </rPr>
      <t>Echinacea</t>
    </r>
    <r>
      <rPr>
        <sz val="10"/>
        <color theme="1"/>
        <rFont val="Tahoma"/>
        <family val="2"/>
      </rPr>
      <t xml:space="preserve"> SunSeekers Pomegranate</t>
    </r>
  </si>
  <si>
    <r>
      <rPr>
        <i/>
        <sz val="10"/>
        <color theme="1"/>
        <rFont val="Tahoma"/>
        <family val="2"/>
      </rPr>
      <t>Echinacea</t>
    </r>
    <r>
      <rPr>
        <sz val="10"/>
        <color theme="1"/>
        <rFont val="Tahoma"/>
        <family val="2"/>
      </rPr>
      <t xml:space="preserve"> SunSeekers Pumpkin Pie</t>
    </r>
  </si>
  <si>
    <r>
      <rPr>
        <i/>
        <sz val="10"/>
        <color theme="1"/>
        <rFont val="Tahoma"/>
        <family val="2"/>
      </rPr>
      <t>Echinacea</t>
    </r>
    <r>
      <rPr>
        <sz val="10"/>
        <color theme="1"/>
        <rFont val="Tahoma"/>
        <family val="2"/>
      </rPr>
      <t xml:space="preserve"> SunSeekers Purplelicious</t>
    </r>
  </si>
  <si>
    <r>
      <rPr>
        <i/>
        <sz val="10"/>
        <color theme="1"/>
        <rFont val="Tahoma"/>
        <family val="2"/>
      </rPr>
      <t>Echinacea</t>
    </r>
    <r>
      <rPr>
        <sz val="10"/>
        <color theme="1"/>
        <rFont val="Tahoma"/>
        <family val="2"/>
      </rPr>
      <t xml:space="preserve"> SunSeekers Racing Red</t>
    </r>
  </si>
  <si>
    <r>
      <rPr>
        <i/>
        <sz val="10"/>
        <color theme="1"/>
        <rFont val="Tahoma"/>
        <family val="2"/>
      </rPr>
      <t>Echinacea</t>
    </r>
    <r>
      <rPr>
        <sz val="10"/>
        <color theme="1"/>
        <rFont val="Tahoma"/>
        <family val="2"/>
      </rPr>
      <t xml:space="preserve"> SunSeekers Rainbow</t>
    </r>
  </si>
  <si>
    <r>
      <rPr>
        <i/>
        <sz val="10"/>
        <color theme="1"/>
        <rFont val="Tahoma"/>
        <family val="2"/>
      </rPr>
      <t>Echinacea</t>
    </r>
    <r>
      <rPr>
        <sz val="10"/>
        <color theme="1"/>
        <rFont val="Tahoma"/>
        <family val="2"/>
      </rPr>
      <t xml:space="preserve"> SunSeekers Red</t>
    </r>
  </si>
  <si>
    <r>
      <rPr>
        <i/>
        <sz val="10"/>
        <color theme="1"/>
        <rFont val="Tahoma"/>
        <family val="2"/>
      </rPr>
      <t>Echinacea</t>
    </r>
    <r>
      <rPr>
        <sz val="10"/>
        <color theme="1"/>
        <rFont val="Tahoma"/>
        <family val="2"/>
      </rPr>
      <t xml:space="preserve"> SunSeekers Salmon</t>
    </r>
  </si>
  <si>
    <r>
      <rPr>
        <i/>
        <sz val="10"/>
        <color theme="1"/>
        <rFont val="Tahoma"/>
        <family val="2"/>
      </rPr>
      <t>Echinacea</t>
    </r>
    <r>
      <rPr>
        <sz val="10"/>
        <color theme="1"/>
        <rFont val="Tahoma"/>
        <family val="2"/>
      </rPr>
      <t xml:space="preserve"> SunSeekers Sweet Fuchsia</t>
    </r>
  </si>
  <si>
    <r>
      <rPr>
        <i/>
        <sz val="10"/>
        <color theme="1"/>
        <rFont val="Tahoma"/>
        <family val="2"/>
      </rPr>
      <t>Echinacea</t>
    </r>
    <r>
      <rPr>
        <sz val="10"/>
        <color theme="1"/>
        <rFont val="Tahoma"/>
        <family val="2"/>
      </rPr>
      <t xml:space="preserve"> SunSeekers Tequila Sunrise</t>
    </r>
  </si>
  <si>
    <r>
      <rPr>
        <i/>
        <sz val="10"/>
        <color theme="1"/>
        <rFont val="Tahoma"/>
        <family val="2"/>
      </rPr>
      <t>Echinacea</t>
    </r>
    <r>
      <rPr>
        <sz val="10"/>
        <color theme="1"/>
        <rFont val="Tahoma"/>
        <family val="2"/>
      </rPr>
      <t xml:space="preserve"> SunSeekers White Perfection</t>
    </r>
  </si>
  <si>
    <r>
      <rPr>
        <i/>
        <sz val="10"/>
        <color theme="1"/>
        <rFont val="Tahoma"/>
        <family val="2"/>
      </rPr>
      <t>Echinacea</t>
    </r>
    <r>
      <rPr>
        <sz val="10"/>
        <color theme="1"/>
        <rFont val="Tahoma"/>
        <family val="2"/>
      </rPr>
      <t xml:space="preserve"> SunSeekers Yellow</t>
    </r>
  </si>
  <si>
    <r>
      <rPr>
        <i/>
        <sz val="10"/>
        <color theme="1"/>
        <rFont val="Tahoma"/>
        <family val="2"/>
      </rPr>
      <t>Dianella tasmanica</t>
    </r>
    <r>
      <rPr>
        <sz val="10"/>
        <color theme="1"/>
        <rFont val="Tahoma"/>
        <family val="2"/>
      </rPr>
      <t xml:space="preserve"> 'Variegata'</t>
    </r>
  </si>
  <si>
    <r>
      <rPr>
        <i/>
        <sz val="10"/>
        <color theme="1"/>
        <rFont val="Tahoma"/>
        <family val="2"/>
      </rPr>
      <t>Cordyline</t>
    </r>
    <r>
      <rPr>
        <sz val="10"/>
        <color theme="1"/>
        <rFont val="Tahoma"/>
        <family val="2"/>
      </rPr>
      <t xml:space="preserve"> Red Star</t>
    </r>
  </si>
  <si>
    <r>
      <rPr>
        <i/>
        <sz val="10"/>
        <color theme="1"/>
        <rFont val="Tahoma"/>
        <family val="2"/>
      </rPr>
      <t>Carex</t>
    </r>
    <r>
      <rPr>
        <sz val="10"/>
        <color theme="1"/>
        <rFont val="Tahoma"/>
        <family val="2"/>
      </rPr>
      <t xml:space="preserve"> appalachica</t>
    </r>
  </si>
  <si>
    <r>
      <rPr>
        <i/>
        <sz val="10"/>
        <color theme="1"/>
        <rFont val="Tahoma"/>
        <family val="2"/>
      </rPr>
      <t>Carex</t>
    </r>
    <r>
      <rPr>
        <sz val="10"/>
        <color theme="1"/>
        <rFont val="Tahoma"/>
        <family val="2"/>
      </rPr>
      <t xml:space="preserve"> Evergold</t>
    </r>
  </si>
  <si>
    <r>
      <rPr>
        <i/>
        <sz val="10"/>
        <color theme="1"/>
        <rFont val="Tahoma"/>
        <family val="2"/>
      </rPr>
      <t>Carex</t>
    </r>
    <r>
      <rPr>
        <sz val="10"/>
        <color theme="1"/>
        <rFont val="Tahoma"/>
        <family val="2"/>
      </rPr>
      <t xml:space="preserve"> Feather Falls</t>
    </r>
  </si>
  <si>
    <r>
      <rPr>
        <i/>
        <sz val="10"/>
        <color theme="1"/>
        <rFont val="Tahoma"/>
        <family val="2"/>
      </rPr>
      <t>Carex</t>
    </r>
    <r>
      <rPr>
        <sz val="10"/>
        <color theme="1"/>
        <rFont val="Tahoma"/>
        <family val="2"/>
      </rPr>
      <t xml:space="preserve"> Frosted Curls</t>
    </r>
  </si>
  <si>
    <r>
      <rPr>
        <i/>
        <sz val="10"/>
        <color theme="1"/>
        <rFont val="Tahoma"/>
        <family val="2"/>
      </rPr>
      <t>Carex</t>
    </r>
    <r>
      <rPr>
        <sz val="10"/>
        <color theme="1"/>
        <rFont val="Tahoma"/>
        <family val="2"/>
      </rPr>
      <t xml:space="preserve"> Moon Falls</t>
    </r>
  </si>
  <si>
    <r>
      <rPr>
        <i/>
        <sz val="10"/>
        <color theme="1"/>
        <rFont val="Tahoma"/>
        <family val="2"/>
      </rPr>
      <t>Carex</t>
    </r>
    <r>
      <rPr>
        <sz val="10"/>
        <color theme="1"/>
        <rFont val="Tahoma"/>
        <family val="2"/>
      </rPr>
      <t xml:space="preserve"> pensylvanica</t>
    </r>
  </si>
  <si>
    <r>
      <rPr>
        <i/>
        <sz val="10"/>
        <color theme="1"/>
        <rFont val="Tahoma"/>
        <family val="2"/>
      </rPr>
      <t>Carex</t>
    </r>
    <r>
      <rPr>
        <sz val="10"/>
        <color theme="1"/>
        <rFont val="Tahoma"/>
        <family val="2"/>
      </rPr>
      <t xml:space="preserve"> plantaginea</t>
    </r>
  </si>
  <si>
    <r>
      <rPr>
        <i/>
        <sz val="10"/>
        <color theme="1"/>
        <rFont val="Tahoma"/>
        <family val="2"/>
      </rPr>
      <t>Carex</t>
    </r>
    <r>
      <rPr>
        <sz val="10"/>
        <color theme="1"/>
        <rFont val="Tahoma"/>
        <family val="2"/>
      </rPr>
      <t xml:space="preserve"> Ribbon Falls</t>
    </r>
  </si>
  <si>
    <r>
      <rPr>
        <i/>
        <sz val="10"/>
        <color theme="1"/>
        <rFont val="Tahoma"/>
        <family val="2"/>
      </rPr>
      <t>Carex</t>
    </r>
    <r>
      <rPr>
        <sz val="10"/>
        <color theme="1"/>
        <rFont val="Tahoma"/>
        <family val="2"/>
      </rPr>
      <t xml:space="preserve"> rosea</t>
    </r>
  </si>
  <si>
    <r>
      <rPr>
        <i/>
        <sz val="10"/>
        <color theme="1"/>
        <rFont val="Tahoma"/>
        <family val="2"/>
      </rPr>
      <t>Carex</t>
    </r>
    <r>
      <rPr>
        <sz val="10"/>
        <color theme="1"/>
        <rFont val="Tahoma"/>
        <family val="2"/>
      </rPr>
      <t xml:space="preserve"> scaposa HBCS23</t>
    </r>
  </si>
  <si>
    <r>
      <rPr>
        <i/>
        <sz val="10"/>
        <color theme="1"/>
        <rFont val="Tahoma"/>
        <family val="2"/>
      </rPr>
      <t>Callistemon viminalis</t>
    </r>
    <r>
      <rPr>
        <sz val="10"/>
        <color theme="1"/>
        <rFont val="Tahoma"/>
        <family val="2"/>
      </rPr>
      <t xml:space="preserve"> 'Little John'</t>
    </r>
  </si>
  <si>
    <r>
      <rPr>
        <i/>
        <sz val="10"/>
        <color theme="1"/>
        <rFont val="Tahoma"/>
        <family val="2"/>
      </rPr>
      <t>Brunnera</t>
    </r>
    <r>
      <rPr>
        <sz val="10"/>
        <color theme="1"/>
        <rFont val="Tahoma"/>
        <family val="2"/>
      </rPr>
      <t xml:space="preserve"> Jack Frost</t>
    </r>
  </si>
  <si>
    <r>
      <rPr>
        <i/>
        <sz val="10"/>
        <color theme="1"/>
        <rFont val="Tahoma"/>
        <family val="2"/>
      </rPr>
      <t>Brunnera</t>
    </r>
    <r>
      <rPr>
        <sz val="10"/>
        <color theme="1"/>
        <rFont val="Tahoma"/>
        <family val="2"/>
      </rPr>
      <t xml:space="preserve"> Looking Glass</t>
    </r>
  </si>
  <si>
    <r>
      <rPr>
        <i/>
        <sz val="10"/>
        <color theme="1"/>
        <rFont val="Tahoma"/>
        <family val="2"/>
      </rPr>
      <t>Brunnera</t>
    </r>
    <r>
      <rPr>
        <sz val="10"/>
        <color theme="1"/>
        <rFont val="Tahoma"/>
        <family val="2"/>
      </rPr>
      <t xml:space="preserve"> macrophylla</t>
    </r>
  </si>
  <si>
    <r>
      <rPr>
        <i/>
        <sz val="10"/>
        <color theme="1"/>
        <rFont val="Tahoma"/>
        <family val="2"/>
      </rPr>
      <t>Brunnera</t>
    </r>
    <r>
      <rPr>
        <sz val="10"/>
        <color theme="1"/>
        <rFont val="Tahoma"/>
        <family val="2"/>
      </rPr>
      <t xml:space="preserve"> Silver Carpet</t>
    </r>
  </si>
  <si>
    <r>
      <rPr>
        <i/>
        <sz val="10"/>
        <color theme="1"/>
        <rFont val="Tahoma"/>
        <family val="2"/>
      </rPr>
      <t>Brunnera</t>
    </r>
    <r>
      <rPr>
        <sz val="10"/>
        <color theme="1"/>
        <rFont val="Tahoma"/>
        <family val="2"/>
      </rPr>
      <t xml:space="preserve"> Silver Heart</t>
    </r>
  </si>
  <si>
    <r>
      <rPr>
        <i/>
        <sz val="10"/>
        <color theme="1"/>
        <rFont val="Tahoma"/>
        <family val="2"/>
      </rPr>
      <t>Brunnera</t>
    </r>
    <r>
      <rPr>
        <sz val="10"/>
        <color theme="1"/>
        <rFont val="Tahoma"/>
        <family val="2"/>
      </rPr>
      <t xml:space="preserve"> Variegata</t>
    </r>
  </si>
  <si>
    <t>N-TC</t>
  </si>
  <si>
    <t>Cortaderia selloana 'Pumila'</t>
  </si>
  <si>
    <t>Muhlenbergia capillaris- PFT</t>
  </si>
  <si>
    <t>Muhlenbergia lindheimeri</t>
  </si>
  <si>
    <t>Nassella tenuissima- PFT</t>
  </si>
  <si>
    <t>Lantana camara 'Dallas Red'- PFT</t>
  </si>
  <si>
    <t>Lantana horrida- PFT</t>
  </si>
  <si>
    <t>Lantana x hybrida New Gold</t>
  </si>
  <si>
    <t>Lantana montevidensis</t>
  </si>
  <si>
    <t>Lantana montevidensis alba</t>
  </si>
  <si>
    <t>Rosmarinus officinalis 'Barbeque'-PFT</t>
  </si>
  <si>
    <t>Rosmarinus officinalis x 'Prostratus'-PFT</t>
  </si>
  <si>
    <t>Salvia coccinea Coral Nymph</t>
  </si>
  <si>
    <t>Salvia greggii 'Furman's Red'- PFT</t>
  </si>
  <si>
    <t>Salvia greggii 'Purple'</t>
  </si>
  <si>
    <t>Salvia guaranitica 'Black &amp; Blue'</t>
  </si>
  <si>
    <t>Salvia greggii 'White'</t>
  </si>
  <si>
    <t>Salvia farinacea 'Henry Duelberg'</t>
  </si>
  <si>
    <t>Salvia microphylla 'Hot Lips'</t>
  </si>
  <si>
    <t>Salvia leucantha- PFT</t>
  </si>
  <si>
    <t>Salvia greggii 'Pink'</t>
  </si>
  <si>
    <t>Salvia coccinea Lady in Red</t>
  </si>
  <si>
    <t>Salvia sylvestris May Night- PFT</t>
  </si>
  <si>
    <t>Rosa banksiae 'Lutea'</t>
  </si>
  <si>
    <t>Rosa Peggy Martin</t>
  </si>
  <si>
    <t>Abelia grandiflora 'Rose Creek'</t>
  </si>
  <si>
    <t>Ligustrum japonicum 'Texanum'</t>
  </si>
  <si>
    <t>Nerium oleander 'Turner's Carnival'</t>
  </si>
  <si>
    <t>Nerium oleander 'Petite Pink'</t>
  </si>
  <si>
    <t>Nerium oleander 'Hardy Red'</t>
  </si>
  <si>
    <t>Call</t>
  </si>
  <si>
    <r>
      <rPr>
        <i/>
        <sz val="10"/>
        <color theme="1"/>
        <rFont val="Tahoma"/>
        <family val="2"/>
      </rPr>
      <t>Fatsia japonica</t>
    </r>
    <r>
      <rPr>
        <sz val="10"/>
        <color theme="1"/>
        <rFont val="Tahoma"/>
        <family val="2"/>
      </rPr>
      <t xml:space="preserve"> ‘Spider's Web'</t>
    </r>
  </si>
  <si>
    <t>House Plant</t>
  </si>
  <si>
    <t>Philodendron Birkin</t>
  </si>
  <si>
    <t>Philodendron Xanadu</t>
  </si>
  <si>
    <t>Ficus bambino</t>
  </si>
  <si>
    <t>Ficus elastica Tineke</t>
  </si>
  <si>
    <t>Ficus lyrata</t>
  </si>
  <si>
    <t>Calathea Makoyana</t>
  </si>
  <si>
    <t>Calathea Orbifolia</t>
  </si>
  <si>
    <t>Nephrolepis exaltata</t>
  </si>
  <si>
    <t>Nephrolepis obliterata</t>
  </si>
  <si>
    <t>Fern</t>
  </si>
  <si>
    <r>
      <rPr>
        <i/>
        <sz val="10"/>
        <color theme="1"/>
        <rFont val="Tahoma"/>
        <family val="2"/>
      </rPr>
      <t>Agapanthus</t>
    </r>
    <r>
      <rPr>
        <sz val="10"/>
        <color theme="1"/>
        <rFont val="Tahoma"/>
        <family val="2"/>
      </rPr>
      <t xml:space="preserve"> 'Ever White' PPAF**</t>
    </r>
  </si>
  <si>
    <t>Ficus elastica Burgundy</t>
  </si>
  <si>
    <t>Musa Dwarf Cavendish</t>
  </si>
  <si>
    <t>Musa Ever Red</t>
  </si>
  <si>
    <t>Yucca Gloriosa Variegata</t>
  </si>
  <si>
    <t>Yucca Gloriosa Variegata Dwarf</t>
  </si>
  <si>
    <t>Tropical</t>
  </si>
  <si>
    <r>
      <t xml:space="preserve">Nandina domestica </t>
    </r>
    <r>
      <rPr>
        <sz val="10"/>
        <color theme="1"/>
        <rFont val="Tahoma"/>
        <family val="2"/>
      </rPr>
      <t>'Lemon Lime' PPAF-SL</t>
    </r>
  </si>
  <si>
    <t>Nandina Blush Pink PP19916-SL</t>
  </si>
  <si>
    <t>Nandina Flirt PP21391-SL</t>
  </si>
  <si>
    <t>Nandina Obsession PP21891-SL</t>
  </si>
  <si>
    <t>Nandina domestica 'Jaytee' PP14,668 Harbor Belle™</t>
  </si>
  <si>
    <t>Current Month      Sale</t>
  </si>
  <si>
    <t>Loropetalum Purple Diamond PP 18331-SL</t>
  </si>
  <si>
    <t>Shipping Methods</t>
  </si>
  <si>
    <t xml:space="preserve">FedEx, FedEx Freight, Air Freight (arranged by customer or freight forwarder), Grower's Truck, Brokered Truck or Customer pick up. All shipments travel at the risk and expense of the purchaser. Magnolia Gardens will not accept responsibility for plants damaged in transit or transit delays. </t>
  </si>
  <si>
    <t>International Shipments</t>
  </si>
  <si>
    <t xml:space="preserve">Export fees applied to orders shipping Internationally. </t>
  </si>
  <si>
    <t>Freight Charges</t>
  </si>
  <si>
    <t xml:space="preserve">Freight will be prepaid by Magnolia Gardens Nursery and billed on each invoice unless requested otherwise.  </t>
  </si>
  <si>
    <t>Volume Discounts &amp; Payment Methods</t>
  </si>
  <si>
    <t xml:space="preserve">All accounts are reviewed on an annual basis. Discounts are given based on the three year average purchases made or if to customer's advantage, year to date purchases. Discount below applies to liners only and is subtracted from whole flat / unit pricing. </t>
  </si>
  <si>
    <t>$3,000 purchased per year = 5% discount</t>
  </si>
  <si>
    <t>$7,500 purchased per year = 10% discount</t>
  </si>
  <si>
    <t>$20,000 purchased per year = 15% discount</t>
  </si>
  <si>
    <t xml:space="preserve">All accounts must be prepaid unless terms with Magnolia Gardens Nursery have been established.  All International shipments must be prepaid. Prepaid accounts require a 50% deposit at the time the order is placed. All major credit cards accepted. Processing fees apply. </t>
  </si>
  <si>
    <t>Cancellation Policy</t>
  </si>
  <si>
    <t>Claims Policy</t>
  </si>
  <si>
    <t xml:space="preserve">All claims must be reported within 48 hours of receiving plants. Claims reported after 48 hours will not be honored. Magnolia Gardens Nursery is not responsible for loss of plant material after 48 hours of receipt. When available, replacement plants will be shipped. All orders are shipped at customer's risk. Magnolia Gardens is not responsible for plants damaged in transit. Customer is responsible for filing a claim with the carrier, Magnolia Gardens will be happy to assist with the claims process. </t>
  </si>
  <si>
    <t>Special Pricing</t>
  </si>
  <si>
    <t>● This list cancels all previous quotations.  Prices and availability are subject to change without notice.</t>
  </si>
  <si>
    <t>* Available only to licensed growers</t>
  </si>
  <si>
    <t xml:space="preserve">**Require branded pots and tags, not included in the price of the liner. Pots and tags purchased through PDSI, Lora@Plantdevelopment.com. International shipment by pre-approval. </t>
  </si>
  <si>
    <t xml:space="preserve">*** Territory restrictions </t>
  </si>
  <si>
    <r>
      <t xml:space="preserve">Orders cannot be canceled after the order has been confirmed. </t>
    </r>
    <r>
      <rPr>
        <sz val="9"/>
        <color theme="1"/>
        <rFont val="Tahoma"/>
        <family val="2"/>
      </rPr>
      <t xml:space="preserve">Customers who refuse shipment will lose credit terms, volume discounts, and the ability to pre-book. </t>
    </r>
    <r>
      <rPr>
        <sz val="9"/>
        <color rgb="FF000000"/>
        <rFont val="Tahoma"/>
        <family val="2"/>
      </rPr>
      <t xml:space="preserve">Any shipping change requests must be submitted in writing 5 business days prior to scheduled ship date. Plants on open availability cannot replace an existing order. </t>
    </r>
  </si>
  <si>
    <r>
      <t xml:space="preserve">All special pricing for immediate ship only and is not applicable on existing orders. </t>
    </r>
    <r>
      <rPr>
        <b/>
        <sz val="9"/>
        <color rgb="FFFF0000"/>
        <rFont val="Tahoma"/>
        <family val="2"/>
      </rPr>
      <t xml:space="preserve">NO ADDITIONAL DISCOUNTS CAN BE APPLIED TO SPECIAL PRICING.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</si>
</sst>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mmmm\ d\,\ yyyy"/>
    <numFmt numFmtId="165" formatCode="_(* #,##0_);_(* \(#,##0\);_(* &quot;-&quot;??_);_(@_)"/>
    <numFmt numFmtId="166" formatCode="&quot;$&quot;#,##0.00"/>
  </numFmts>
  <fonts count="27" x14ac:knownFonts="1">
    <font>
      <sz val="11"/>
      <color theme="1"/>
      <name val="Aptos Narrow"/>
      <family val="2"/>
      <scheme val="minor"/>
    </font>
    <font>
      <sz val="11"/>
      <color theme="1"/>
      <name val="Aptos Narrow"/>
      <family val="2"/>
      <scheme val="minor"/>
    </font>
    <font>
      <b/>
      <sz val="10"/>
      <color theme="1"/>
      <name val="Tahoma"/>
      <family val="2"/>
    </font>
    <font>
      <b/>
      <sz val="10"/>
      <color rgb="FFFF0000"/>
      <name val="Arial"/>
      <family val="2"/>
    </font>
    <font>
      <b/>
      <sz val="10"/>
      <name val="Arial"/>
      <family val="2"/>
    </font>
    <font>
      <sz val="10"/>
      <color theme="1"/>
      <name val="Tahoma"/>
      <family val="2"/>
    </font>
    <font>
      <i/>
      <sz val="10"/>
      <color theme="1"/>
      <name val="Tahoma"/>
      <family val="2"/>
    </font>
    <font>
      <sz val="10"/>
      <name val="Arial"/>
      <family val="2"/>
    </font>
    <font>
      <b/>
      <sz val="10"/>
      <color theme="1"/>
      <name val="Arial"/>
      <family val="2"/>
    </font>
    <font>
      <sz val="10"/>
      <color theme="1"/>
      <name val="Arial"/>
      <family val="2"/>
    </font>
    <font>
      <sz val="10"/>
      <color rgb="FFFF0000"/>
      <name val="Arial"/>
      <family val="2"/>
    </font>
    <font>
      <i/>
      <sz val="9.5"/>
      <color theme="1"/>
      <name val="Tahoma"/>
      <family val="2"/>
    </font>
    <font>
      <sz val="9.5"/>
      <color theme="1"/>
      <name val="Tahoma"/>
      <family val="2"/>
    </font>
    <font>
      <sz val="8"/>
      <color theme="1"/>
      <name val="Tahoma"/>
      <family val="2"/>
    </font>
    <font>
      <sz val="8"/>
      <name val="Arial"/>
      <family val="2"/>
    </font>
    <font>
      <sz val="8"/>
      <name val="Tahoma"/>
      <family val="2"/>
    </font>
    <font>
      <sz val="10"/>
      <name val="Tahoma"/>
      <family val="2"/>
    </font>
    <font>
      <u/>
      <sz val="11"/>
      <color theme="10"/>
      <name val="Aptos Narrow"/>
      <family val="2"/>
      <scheme val="minor"/>
    </font>
    <font>
      <b/>
      <u/>
      <sz val="11"/>
      <color theme="10"/>
      <name val="Aptos Narrow"/>
      <family val="2"/>
      <scheme val="minor"/>
    </font>
    <font>
      <b/>
      <sz val="9"/>
      <color theme="1"/>
      <name val="Tahoma"/>
      <family val="2"/>
    </font>
    <font>
      <b/>
      <sz val="8"/>
      <color rgb="FFFF0000"/>
      <name val="Tahoma"/>
      <family val="2"/>
    </font>
    <font>
      <sz val="10"/>
      <color rgb="FFFF0000"/>
      <name val="Tahoma"/>
      <family val="2"/>
    </font>
    <font>
      <b/>
      <sz val="9"/>
      <color rgb="FF000000"/>
      <name val="Tahoma"/>
      <family val="2"/>
    </font>
    <font>
      <sz val="9"/>
      <color rgb="FF000000"/>
      <name val="Tahoma"/>
      <family val="2"/>
    </font>
    <font>
      <sz val="9"/>
      <color theme="1"/>
      <name val="Tahoma"/>
      <family val="2"/>
    </font>
    <font>
      <b/>
      <sz val="9"/>
      <color rgb="FFFF0000"/>
      <name val="Tahoma"/>
      <family val="2"/>
    </font>
    <font>
      <i/>
      <sz val="8"/>
      <color rgb="FFFF0000"/>
      <name val="Tahoma"/>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cellStyleXfs>
  <cellXfs count="105">
    <xf numFmtId="0" fontId="0" fillId="0" borderId="0" xfId="0"/>
    <xf numFmtId="0" fontId="5" fillId="0" borderId="1" xfId="0" applyFont="1" applyBorder="1" applyAlignment="1">
      <alignment horizontal="center"/>
    </xf>
    <xf numFmtId="0" fontId="5" fillId="0" borderId="1" xfId="0" applyFont="1" applyBorder="1" applyAlignment="1" applyProtection="1">
      <alignment horizontal="center" vertical="center" shrinkToFit="1"/>
      <protection locked="0"/>
    </xf>
    <xf numFmtId="164" fontId="5" fillId="0" borderId="1" xfId="0" applyNumberFormat="1" applyFont="1" applyBorder="1" applyAlignment="1">
      <alignment vertical="center"/>
    </xf>
    <xf numFmtId="0" fontId="5" fillId="0" borderId="1" xfId="0" applyFont="1" applyBorder="1" applyAlignment="1">
      <alignment horizontal="center" vertical="center"/>
    </xf>
    <xf numFmtId="165" fontId="5" fillId="0" borderId="1" xfId="1" applyNumberFormat="1" applyFont="1" applyBorder="1" applyAlignment="1">
      <alignment horizontal="center" vertical="center"/>
    </xf>
    <xf numFmtId="44" fontId="5" fillId="0" borderId="1" xfId="2" applyFont="1" applyBorder="1" applyAlignment="1" applyProtection="1">
      <alignment horizontal="center" vertical="center" shrinkToFit="1"/>
      <protection locked="0"/>
    </xf>
    <xf numFmtId="0" fontId="7" fillId="0" borderId="0" xfId="0" applyFont="1"/>
    <xf numFmtId="0" fontId="6" fillId="0" borderId="1" xfId="0" applyFont="1" applyBorder="1" applyAlignment="1" applyProtection="1">
      <alignment vertical="center"/>
      <protection locked="0"/>
    </xf>
    <xf numFmtId="0" fontId="5" fillId="0" borderId="1" xfId="0" applyFont="1" applyBorder="1" applyAlignment="1" applyProtection="1">
      <alignment horizontal="center" vertical="center"/>
      <protection locked="0"/>
    </xf>
    <xf numFmtId="165" fontId="5" fillId="0" borderId="1" xfId="1" applyNumberFormat="1" applyFont="1" applyBorder="1" applyAlignment="1" applyProtection="1">
      <alignment horizontal="center" vertical="center"/>
      <protection locked="0"/>
    </xf>
    <xf numFmtId="0" fontId="3" fillId="0" borderId="0" xfId="0" applyFont="1"/>
    <xf numFmtId="0" fontId="5" fillId="0" borderId="1" xfId="0" applyFont="1" applyBorder="1" applyAlignment="1" applyProtection="1">
      <alignment vertical="center"/>
      <protection locked="0"/>
    </xf>
    <xf numFmtId="164" fontId="6" fillId="0" borderId="1" xfId="0" applyNumberFormat="1" applyFont="1" applyBorder="1" applyAlignment="1">
      <alignment vertical="center"/>
    </xf>
    <xf numFmtId="0" fontId="8" fillId="0" borderId="0" xfId="0" applyFont="1"/>
    <xf numFmtId="0" fontId="4" fillId="0" borderId="0" xfId="0" applyFont="1"/>
    <xf numFmtId="0" fontId="9" fillId="0" borderId="0" xfId="0" applyFont="1"/>
    <xf numFmtId="0" fontId="10" fillId="0" borderId="0" xfId="0" applyFont="1"/>
    <xf numFmtId="0" fontId="5" fillId="0" borderId="1" xfId="0" applyFont="1" applyBorder="1"/>
    <xf numFmtId="0" fontId="4" fillId="0" borderId="2" xfId="0" applyFont="1" applyBorder="1"/>
    <xf numFmtId="0" fontId="6" fillId="0" borderId="1" xfId="0" applyFont="1" applyBorder="1"/>
    <xf numFmtId="0" fontId="5" fillId="0" borderId="1" xfId="0" applyFont="1" applyBorder="1" applyAlignment="1">
      <alignment horizontal="left"/>
    </xf>
    <xf numFmtId="0" fontId="11" fillId="0" borderId="1" xfId="0" applyFont="1" applyBorder="1" applyAlignment="1" applyProtection="1">
      <alignment vertical="center"/>
      <protection locked="0"/>
    </xf>
    <xf numFmtId="44" fontId="5" fillId="0" borderId="1" xfId="2" applyFont="1" applyBorder="1" applyAlignment="1">
      <alignment horizontal="center"/>
    </xf>
    <xf numFmtId="165" fontId="5" fillId="0" borderId="1" xfId="1" applyNumberFormat="1" applyFont="1" applyBorder="1"/>
    <xf numFmtId="0" fontId="13" fillId="0" borderId="1" xfId="0" applyFont="1" applyBorder="1" applyAlignment="1">
      <alignment horizontal="center"/>
    </xf>
    <xf numFmtId="165" fontId="5" fillId="0" borderId="1" xfId="1" applyNumberFormat="1" applyFont="1" applyFill="1" applyBorder="1"/>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Continuous"/>
    </xf>
    <xf numFmtId="0" fontId="5" fillId="0" borderId="5" xfId="0" applyFont="1" applyBorder="1" applyAlignment="1">
      <alignment horizontal="center"/>
    </xf>
    <xf numFmtId="0" fontId="18" fillId="0" borderId="0" xfId="3" applyFont="1" applyAlignment="1">
      <alignment horizontal="centerContinuous"/>
    </xf>
    <xf numFmtId="44" fontId="7" fillId="0" borderId="0" xfId="2" applyFont="1" applyAlignment="1">
      <alignment horizontal="center"/>
    </xf>
    <xf numFmtId="44" fontId="7" fillId="0" borderId="0" xfId="2" applyFont="1"/>
    <xf numFmtId="44" fontId="5" fillId="0" borderId="1" xfId="2" applyFont="1" applyBorder="1" applyAlignment="1" applyProtection="1">
      <alignment horizontal="center" vertical="center"/>
      <protection locked="0"/>
    </xf>
    <xf numFmtId="0" fontId="2" fillId="0" borderId="3" xfId="0" applyFont="1" applyBorder="1" applyAlignment="1">
      <alignment horizontal="left" vertical="center" wrapText="1"/>
    </xf>
    <xf numFmtId="164" fontId="2" fillId="0" borderId="4" xfId="0" applyNumberFormat="1" applyFont="1" applyBorder="1" applyAlignment="1">
      <alignment horizontal="left" vertical="center" wrapText="1"/>
    </xf>
    <xf numFmtId="0" fontId="2" fillId="0" borderId="4" xfId="0" applyFont="1" applyBorder="1" applyAlignment="1">
      <alignment horizontal="left" vertical="center" wrapText="1"/>
    </xf>
    <xf numFmtId="44" fontId="2" fillId="0" borderId="4" xfId="2" applyFont="1" applyBorder="1" applyAlignment="1">
      <alignment horizontal="left" vertical="center" wrapText="1"/>
    </xf>
    <xf numFmtId="17" fontId="2" fillId="0" borderId="4" xfId="0" applyNumberFormat="1" applyFont="1" applyBorder="1" applyAlignment="1">
      <alignment horizontal="left" vertical="center" wrapText="1"/>
    </xf>
    <xf numFmtId="0" fontId="4" fillId="0" borderId="0" xfId="0" applyFont="1" applyAlignment="1">
      <alignment horizontal="left" vertical="center" wrapText="1"/>
    </xf>
    <xf numFmtId="44" fontId="5" fillId="0" borderId="1" xfId="2" applyFont="1" applyFill="1" applyBorder="1" applyAlignment="1" applyProtection="1">
      <alignment horizontal="center" vertical="center"/>
      <protection locked="0"/>
    </xf>
    <xf numFmtId="44" fontId="5" fillId="0" borderId="1" xfId="2" applyFont="1" applyFill="1" applyBorder="1" applyAlignment="1">
      <alignment horizontal="center"/>
    </xf>
    <xf numFmtId="44" fontId="5" fillId="0" borderId="1" xfId="2" applyFont="1" applyFill="1" applyBorder="1" applyAlignment="1" applyProtection="1">
      <alignment horizontal="center" vertical="center" shrinkToFit="1"/>
      <protection locked="0"/>
    </xf>
    <xf numFmtId="165" fontId="5" fillId="2" borderId="1" xfId="1" applyNumberFormat="1" applyFont="1" applyFill="1" applyBorder="1" applyAlignment="1" applyProtection="1">
      <alignment horizontal="center" vertical="center"/>
      <protection locked="0"/>
    </xf>
    <xf numFmtId="165" fontId="5" fillId="2" borderId="1" xfId="1" applyNumberFormat="1" applyFont="1" applyFill="1" applyBorder="1"/>
    <xf numFmtId="165" fontId="5" fillId="0" borderId="1" xfId="1" applyNumberFormat="1" applyFont="1" applyFill="1" applyBorder="1" applyAlignment="1" applyProtection="1">
      <alignment horizontal="center" vertical="center"/>
      <protection locked="0"/>
    </xf>
    <xf numFmtId="0" fontId="7" fillId="0" borderId="1" xfId="0" applyFont="1" applyBorder="1"/>
    <xf numFmtId="44" fontId="5" fillId="0" borderId="1" xfId="2" applyFont="1" applyBorder="1"/>
    <xf numFmtId="44" fontId="7" fillId="0" borderId="1" xfId="2"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5" fillId="0" borderId="7" xfId="0" applyFont="1" applyBorder="1" applyAlignment="1">
      <alignment horizontal="left"/>
    </xf>
    <xf numFmtId="0" fontId="7" fillId="0" borderId="7" xfId="0" applyFont="1" applyBorder="1"/>
    <xf numFmtId="44" fontId="7" fillId="0" borderId="7" xfId="2" applyFont="1" applyBorder="1" applyAlignment="1">
      <alignment horizontal="center"/>
    </xf>
    <xf numFmtId="44" fontId="7" fillId="0" borderId="7" xfId="2" applyFont="1" applyBorder="1"/>
    <xf numFmtId="0" fontId="16" fillId="0" borderId="1" xfId="0" applyFont="1" applyBorder="1" applyAlignment="1">
      <alignment horizontal="center"/>
    </xf>
    <xf numFmtId="0" fontId="16" fillId="0" borderId="7" xfId="0" applyFont="1" applyBorder="1" applyAlignment="1">
      <alignment horizontal="center"/>
    </xf>
    <xf numFmtId="0" fontId="7" fillId="0" borderId="7" xfId="0" applyFont="1" applyBorder="1" applyAlignment="1">
      <alignment horizontal="center"/>
    </xf>
    <xf numFmtId="44" fontId="5" fillId="2" borderId="1" xfId="2" applyFont="1" applyFill="1" applyBorder="1" applyAlignment="1" applyProtection="1">
      <alignment horizontal="center" vertical="center"/>
      <protection locked="0"/>
    </xf>
    <xf numFmtId="0" fontId="7" fillId="2" borderId="0" xfId="0" applyFont="1" applyFill="1"/>
    <xf numFmtId="165" fontId="5" fillId="2" borderId="1" xfId="1" applyNumberFormat="1" applyFont="1" applyFill="1" applyBorder="1" applyAlignment="1">
      <alignment horizontal="center" vertical="center"/>
    </xf>
    <xf numFmtId="0" fontId="5" fillId="2" borderId="1" xfId="0" applyFont="1" applyFill="1" applyBorder="1"/>
    <xf numFmtId="0" fontId="7" fillId="2" borderId="1" xfId="0" applyFont="1" applyFill="1" applyBorder="1"/>
    <xf numFmtId="0" fontId="7" fillId="2" borderId="7" xfId="0" applyFont="1" applyFill="1" applyBorder="1"/>
    <xf numFmtId="17" fontId="2" fillId="2" borderId="4" xfId="0" applyNumberFormat="1" applyFont="1" applyFill="1" applyBorder="1" applyAlignment="1">
      <alignment horizontal="left" vertical="center" wrapText="1"/>
    </xf>
    <xf numFmtId="0" fontId="5" fillId="0" borderId="5" xfId="0" applyFont="1" applyBorder="1" applyAlignment="1" applyProtection="1">
      <alignment horizontal="center" vertical="center" shrinkToFit="1"/>
      <protection locked="0"/>
    </xf>
    <xf numFmtId="44" fontId="5" fillId="0" borderId="7" xfId="2" applyFont="1" applyBorder="1"/>
    <xf numFmtId="165" fontId="3" fillId="0" borderId="1" xfId="1" applyNumberFormat="1" applyFont="1" applyBorder="1"/>
    <xf numFmtId="165" fontId="9" fillId="0" borderId="1" xfId="1" applyNumberFormat="1" applyFont="1" applyBorder="1"/>
    <xf numFmtId="165" fontId="4" fillId="0" borderId="1" xfId="1" applyNumberFormat="1" applyFont="1" applyBorder="1"/>
    <xf numFmtId="165" fontId="8" fillId="0" borderId="1" xfId="1" applyNumberFormat="1" applyFont="1" applyBorder="1"/>
    <xf numFmtId="165" fontId="9" fillId="0" borderId="1" xfId="1" applyNumberFormat="1" applyFont="1" applyFill="1" applyBorder="1"/>
    <xf numFmtId="0" fontId="8" fillId="0" borderId="1" xfId="0" applyFont="1" applyBorder="1"/>
    <xf numFmtId="14" fontId="7" fillId="0" borderId="0" xfId="0" applyNumberFormat="1" applyFont="1"/>
    <xf numFmtId="14" fontId="4" fillId="0" borderId="0" xfId="0" applyNumberFormat="1" applyFont="1"/>
    <xf numFmtId="0" fontId="6" fillId="2" borderId="1" xfId="0" applyFont="1" applyFill="1" applyBorder="1" applyAlignment="1" applyProtection="1">
      <alignment vertical="center"/>
      <protection locked="0"/>
    </xf>
    <xf numFmtId="0" fontId="14" fillId="2" borderId="5" xfId="0" applyFont="1" applyFill="1" applyBorder="1" applyAlignment="1">
      <alignment horizontal="center"/>
    </xf>
    <xf numFmtId="0" fontId="16" fillId="2" borderId="1" xfId="0" applyFont="1" applyFill="1" applyBorder="1" applyAlignment="1">
      <alignment horizontal="center"/>
    </xf>
    <xf numFmtId="0" fontId="5" fillId="2" borderId="1" xfId="0" applyFont="1" applyFill="1" applyBorder="1" applyAlignment="1">
      <alignment horizontal="left"/>
    </xf>
    <xf numFmtId="0" fontId="5" fillId="2" borderId="1" xfId="0" applyFont="1" applyFill="1" applyBorder="1" applyAlignment="1" applyProtection="1">
      <alignment horizontal="center" vertical="center"/>
      <protection locked="0"/>
    </xf>
    <xf numFmtId="44" fontId="7" fillId="2" borderId="1" xfId="2" applyFont="1" applyFill="1" applyBorder="1" applyAlignment="1">
      <alignment horizontal="center"/>
    </xf>
    <xf numFmtId="44" fontId="5" fillId="2" borderId="1" xfId="2" applyFont="1" applyFill="1" applyBorder="1"/>
    <xf numFmtId="165" fontId="7" fillId="0" borderId="1" xfId="1" applyNumberFormat="1" applyFont="1" applyBorder="1"/>
    <xf numFmtId="165" fontId="7" fillId="2" borderId="1" xfId="1" applyNumberFormat="1" applyFont="1" applyFill="1" applyBorder="1"/>
    <xf numFmtId="165" fontId="7" fillId="0" borderId="7" xfId="1" applyNumberFormat="1" applyFont="1" applyBorder="1"/>
    <xf numFmtId="165" fontId="8" fillId="0" borderId="7" xfId="1" applyNumberFormat="1" applyFont="1" applyBorder="1"/>
    <xf numFmtId="166" fontId="5" fillId="0" borderId="1" xfId="2" applyNumberFormat="1" applyFont="1" applyBorder="1" applyAlignment="1" applyProtection="1">
      <alignment horizontal="center" vertical="center"/>
      <protection locked="0"/>
    </xf>
    <xf numFmtId="166" fontId="5" fillId="0" borderId="1" xfId="2" applyNumberFormat="1" applyFont="1" applyFill="1" applyBorder="1" applyAlignment="1" applyProtection="1">
      <alignment horizontal="center" vertical="center"/>
      <protection locked="0"/>
    </xf>
    <xf numFmtId="165" fontId="6" fillId="0" borderId="1" xfId="1" applyNumberFormat="1" applyFont="1" applyBorder="1" applyAlignment="1" applyProtection="1">
      <alignment horizontal="left" vertical="center"/>
      <protection locked="0"/>
    </xf>
    <xf numFmtId="0" fontId="5" fillId="2" borderId="1" xfId="0" applyFont="1" applyFill="1" applyBorder="1" applyAlignment="1" applyProtection="1">
      <alignment horizontal="center" vertical="center" shrinkToFit="1"/>
      <protection locked="0"/>
    </xf>
    <xf numFmtId="0" fontId="6" fillId="2" borderId="1" xfId="0" applyFont="1" applyFill="1" applyBorder="1" applyAlignment="1">
      <alignment horizontal="left"/>
    </xf>
    <xf numFmtId="166" fontId="20" fillId="0" borderId="4" xfId="2" applyNumberFormat="1" applyFont="1" applyBorder="1" applyAlignment="1">
      <alignment horizontal="left" vertical="center" wrapText="1"/>
    </xf>
    <xf numFmtId="166" fontId="21" fillId="0" borderId="1" xfId="2" applyNumberFormat="1" applyFont="1" applyBorder="1" applyAlignment="1" applyProtection="1">
      <alignment horizontal="center" vertical="center"/>
      <protection locked="0"/>
    </xf>
    <xf numFmtId="44" fontId="21" fillId="0" borderId="1" xfId="2" applyFont="1" applyBorder="1" applyAlignment="1" applyProtection="1">
      <alignment horizontal="center" vertical="center"/>
      <protection locked="0"/>
    </xf>
    <xf numFmtId="166" fontId="21" fillId="0" borderId="1" xfId="1" applyNumberFormat="1" applyFont="1" applyBorder="1" applyAlignment="1" applyProtection="1">
      <alignment horizontal="center" vertical="center"/>
      <protection locked="0"/>
    </xf>
    <xf numFmtId="166" fontId="21" fillId="0" borderId="1" xfId="2" applyNumberFormat="1" applyFont="1" applyFill="1" applyBorder="1" applyAlignment="1" applyProtection="1">
      <alignment horizontal="center" vertical="center"/>
      <protection locked="0"/>
    </xf>
    <xf numFmtId="166" fontId="21" fillId="2" borderId="1" xfId="2" applyNumberFormat="1" applyFont="1" applyFill="1" applyBorder="1" applyAlignment="1" applyProtection="1">
      <alignment horizontal="center" vertical="center"/>
      <protection locked="0"/>
    </xf>
    <xf numFmtId="166" fontId="21" fillId="0" borderId="0" xfId="2" applyNumberFormat="1" applyFont="1"/>
    <xf numFmtId="0" fontId="16" fillId="0" borderId="0" xfId="0" applyFont="1"/>
    <xf numFmtId="0" fontId="22" fillId="0" borderId="0" xfId="0" applyFont="1" applyAlignment="1">
      <alignment horizontal="left" vertical="center" readingOrder="1"/>
    </xf>
    <xf numFmtId="0" fontId="23" fillId="0" borderId="0" xfId="0" applyFont="1" applyAlignment="1">
      <alignment horizontal="left" vertical="center" readingOrder="1"/>
    </xf>
    <xf numFmtId="0" fontId="19" fillId="0" borderId="0" xfId="0" applyFont="1" applyAlignment="1">
      <alignment vertical="center" readingOrder="1"/>
    </xf>
    <xf numFmtId="0" fontId="24" fillId="0" borderId="0" xfId="0" applyFont="1" applyAlignment="1">
      <alignment vertical="center" readingOrder="1"/>
    </xf>
    <xf numFmtId="0" fontId="26" fillId="0" borderId="0" xfId="0" applyFont="1" applyAlignment="1">
      <alignment horizontal="left" vertical="center" readingOrder="1"/>
    </xf>
  </cellXfs>
  <cellStyles count="4">
    <cellStyle name="Comma" xfId="1" builtinId="3"/>
    <cellStyle name="Currency" xfId="2" builtinId="4"/>
    <cellStyle name="Hyperlink" xfId="3" builtinId="8"/>
    <cellStyle name="Normal" xfId="0" builtinId="0"/>
  </cellStyles>
  <dxfs count="0"/>
  <tableStyles count="1" defaultTableStyle="TableStyleMedium2" defaultPivotStyle="PivotStyleLight16">
    <tableStyle name="Invisible" pivot="0" table="0" count="0" xr9:uid="{5569A52B-9847-4C9A-B9EE-F4AC1F5BAB5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9525</xdr:colOff>
      <xdr:row>24</xdr:row>
      <xdr:rowOff>142875</xdr:rowOff>
    </xdr:from>
    <xdr:to>
      <xdr:col>5</xdr:col>
      <xdr:colOff>95250</xdr:colOff>
      <xdr:row>24</xdr:row>
      <xdr:rowOff>142875</xdr:rowOff>
    </xdr:to>
    <xdr:sp macro="" textlink="">
      <xdr:nvSpPr>
        <xdr:cNvPr id="2" name="Line 4">
          <a:extLst>
            <a:ext uri="{FF2B5EF4-FFF2-40B4-BE49-F238E27FC236}">
              <a16:creationId xmlns:a16="http://schemas.microsoft.com/office/drawing/2014/main" id="{195F7E67-5F24-4C83-B85F-7AD709DC77C7}"/>
            </a:ext>
          </a:extLst>
        </xdr:cNvPr>
        <xdr:cNvSpPr>
          <a:spLocks noChangeShapeType="1"/>
        </xdr:cNvSpPr>
      </xdr:nvSpPr>
      <xdr:spPr bwMode="auto">
        <a:xfrm flipV="1">
          <a:off x="4476750" y="4657725"/>
          <a:ext cx="8382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2</xdr:col>
      <xdr:colOff>0</xdr:colOff>
      <xdr:row>11</xdr:row>
      <xdr:rowOff>0</xdr:rowOff>
    </xdr:from>
    <xdr:ext cx="28575" cy="152400"/>
    <xdr:sp macro="" textlink="">
      <xdr:nvSpPr>
        <xdr:cNvPr id="4" name="Text Box 16">
          <a:extLst>
            <a:ext uri="{FF2B5EF4-FFF2-40B4-BE49-F238E27FC236}">
              <a16:creationId xmlns:a16="http://schemas.microsoft.com/office/drawing/2014/main" id="{F7E763BE-7B30-44BF-B61A-7169CC33E9F8}"/>
            </a:ext>
          </a:extLst>
        </xdr:cNvPr>
        <xdr:cNvSpPr txBox="1">
          <a:spLocks noChangeArrowheads="1"/>
        </xdr:cNvSpPr>
      </xdr:nvSpPr>
      <xdr:spPr bwMode="auto">
        <a:xfrm>
          <a:off x="1304925" y="23050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xdr:col>
      <xdr:colOff>0</xdr:colOff>
      <xdr:row>11</xdr:row>
      <xdr:rowOff>0</xdr:rowOff>
    </xdr:from>
    <xdr:ext cx="28575" cy="152400"/>
    <xdr:sp macro="" textlink="">
      <xdr:nvSpPr>
        <xdr:cNvPr id="5" name="Text Box 16">
          <a:extLst>
            <a:ext uri="{FF2B5EF4-FFF2-40B4-BE49-F238E27FC236}">
              <a16:creationId xmlns:a16="http://schemas.microsoft.com/office/drawing/2014/main" id="{2769AB4F-172B-4FE7-901B-C30BF9B69BEF}"/>
            </a:ext>
          </a:extLst>
        </xdr:cNvPr>
        <xdr:cNvSpPr txBox="1">
          <a:spLocks noChangeArrowheads="1"/>
        </xdr:cNvSpPr>
      </xdr:nvSpPr>
      <xdr:spPr bwMode="auto">
        <a:xfrm>
          <a:off x="4010025" y="23050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853440</xdr:colOff>
      <xdr:row>21</xdr:row>
      <xdr:rowOff>106680</xdr:rowOff>
    </xdr:from>
    <xdr:to>
      <xdr:col>1</xdr:col>
      <xdr:colOff>853440</xdr:colOff>
      <xdr:row>99</xdr:row>
      <xdr:rowOff>144056</xdr:rowOff>
    </xdr:to>
    <xdr:sp macro="" textlink="">
      <xdr:nvSpPr>
        <xdr:cNvPr id="6" name="Text Box 23">
          <a:extLst>
            <a:ext uri="{FF2B5EF4-FFF2-40B4-BE49-F238E27FC236}">
              <a16:creationId xmlns:a16="http://schemas.microsoft.com/office/drawing/2014/main" id="{3F5C61FE-60D5-4B5D-B518-6A7DB173C138}"/>
            </a:ext>
          </a:extLst>
        </xdr:cNvPr>
        <xdr:cNvSpPr txBox="1">
          <a:spLocks noChangeArrowheads="1"/>
        </xdr:cNvSpPr>
      </xdr:nvSpPr>
      <xdr:spPr bwMode="auto">
        <a:xfrm>
          <a:off x="1153477" y="4116705"/>
          <a:ext cx="0" cy="135438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twoCellAnchor editAs="oneCell">
    <xdr:from>
      <xdr:col>0</xdr:col>
      <xdr:colOff>230286</xdr:colOff>
      <xdr:row>0</xdr:row>
      <xdr:rowOff>71439</xdr:rowOff>
    </xdr:from>
    <xdr:to>
      <xdr:col>8</xdr:col>
      <xdr:colOff>451327</xdr:colOff>
      <xdr:row>4</xdr:row>
      <xdr:rowOff>222251</xdr:rowOff>
    </xdr:to>
    <xdr:pic>
      <xdr:nvPicPr>
        <xdr:cNvPr id="7" name="Picture 6">
          <a:extLst>
            <a:ext uri="{FF2B5EF4-FFF2-40B4-BE49-F238E27FC236}">
              <a16:creationId xmlns:a16="http://schemas.microsoft.com/office/drawing/2014/main" id="{67540EBA-A493-497D-A441-9E157DCC3B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286" y="71439"/>
          <a:ext cx="3386038"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11</xdr:row>
      <xdr:rowOff>0</xdr:rowOff>
    </xdr:from>
    <xdr:ext cx="28575" cy="152400"/>
    <xdr:sp macro="" textlink="">
      <xdr:nvSpPr>
        <xdr:cNvPr id="9" name="Text Box 16">
          <a:extLst>
            <a:ext uri="{FF2B5EF4-FFF2-40B4-BE49-F238E27FC236}">
              <a16:creationId xmlns:a16="http://schemas.microsoft.com/office/drawing/2014/main" id="{A9B0D5EE-F8C3-4456-9172-508E1AB4B437}"/>
            </a:ext>
          </a:extLst>
        </xdr:cNvPr>
        <xdr:cNvSpPr txBox="1">
          <a:spLocks noChangeArrowheads="1"/>
        </xdr:cNvSpPr>
      </xdr:nvSpPr>
      <xdr:spPr bwMode="auto">
        <a:xfrm>
          <a:off x="1304925" y="23050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xdr:col>
      <xdr:colOff>269875</xdr:colOff>
      <xdr:row>256</xdr:row>
      <xdr:rowOff>0</xdr:rowOff>
    </xdr:from>
    <xdr:ext cx="1801812" cy="706437"/>
    <xdr:sp macro="" textlink="">
      <xdr:nvSpPr>
        <xdr:cNvPr id="10" name="TextBox 9">
          <a:extLst>
            <a:ext uri="{FF2B5EF4-FFF2-40B4-BE49-F238E27FC236}">
              <a16:creationId xmlns:a16="http://schemas.microsoft.com/office/drawing/2014/main" id="{D7901C43-1B4F-F1B9-0735-29B6D4621B84}"/>
            </a:ext>
          </a:extLst>
        </xdr:cNvPr>
        <xdr:cNvSpPr txBox="1"/>
      </xdr:nvSpPr>
      <xdr:spPr>
        <a:xfrm>
          <a:off x="17105313" y="40330437"/>
          <a:ext cx="1801812" cy="7064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8</xdr:col>
      <xdr:colOff>82264</xdr:colOff>
      <xdr:row>256</xdr:row>
      <xdr:rowOff>0</xdr:rowOff>
    </xdr:from>
    <xdr:ext cx="6873874" cy="231666"/>
    <xdr:sp macro="" textlink="">
      <xdr:nvSpPr>
        <xdr:cNvPr id="11" name="TextBox 10">
          <a:extLst>
            <a:ext uri="{FF2B5EF4-FFF2-40B4-BE49-F238E27FC236}">
              <a16:creationId xmlns:a16="http://schemas.microsoft.com/office/drawing/2014/main" id="{04AA4DCE-CE29-CB71-052B-06558D55F283}"/>
            </a:ext>
          </a:extLst>
        </xdr:cNvPr>
        <xdr:cNvSpPr txBox="1"/>
      </xdr:nvSpPr>
      <xdr:spPr>
        <a:xfrm>
          <a:off x="3026355" y="38004750"/>
          <a:ext cx="6873874" cy="231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rtl="0" eaLnBrk="1" fontAlgn="auto" latinLnBrk="0" hangingPunct="1">
            <a:lnSpc>
              <a:spcPct val="100000"/>
            </a:lnSpc>
            <a:spcBef>
              <a:spcPts val="0"/>
            </a:spcBef>
            <a:spcAft>
              <a:spcPts val="0"/>
            </a:spcAft>
            <a:buClrTx/>
            <a:buSzTx/>
            <a:buFontTx/>
            <a:buNone/>
            <a:tabLst/>
            <a:defRPr/>
          </a:pPr>
          <a:endParaRPr lang="en-US" sz="900">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gnliner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4C7E-98FA-4DC4-A6CC-7028743F6C35}">
  <sheetPr filterMode="1">
    <tabColor rgb="FF92D050"/>
    <pageSetUpPr fitToPage="1"/>
  </sheetPr>
  <dimension ref="A2:T256"/>
  <sheetViews>
    <sheetView tabSelected="1" view="pageBreakPreview" zoomScale="60" zoomScaleNormal="110" workbookViewId="0">
      <pane xSplit="8" ySplit="9" topLeftCell="I10" activePane="bottomRight" state="frozen"/>
      <selection pane="topRight" activeCell="I1" sqref="I1"/>
      <selection pane="bottomLeft" activeCell="A10" sqref="A10"/>
      <selection pane="bottomRight" activeCell="Y266" sqref="Y266"/>
    </sheetView>
  </sheetViews>
  <sheetFormatPr defaultColWidth="8.85546875" defaultRowHeight="11.25" customHeight="1" x14ac:dyDescent="0.2"/>
  <cols>
    <col min="1" max="1" width="4.140625" style="27" hidden="1" customWidth="1"/>
    <col min="2" max="2" width="11" style="28" hidden="1" customWidth="1"/>
    <col min="3" max="3" width="37.85546875" style="99" customWidth="1"/>
    <col min="4" max="4" width="6.28515625" style="7" customWidth="1"/>
    <col min="5" max="5" width="10.42578125" style="32" hidden="1" customWidth="1"/>
    <col min="6" max="6" width="7.42578125" style="33" hidden="1" customWidth="1"/>
    <col min="7" max="7" width="11.140625" style="33" hidden="1" customWidth="1"/>
    <col min="8" max="8" width="10.7109375" style="98" hidden="1" customWidth="1"/>
    <col min="9" max="9" width="9.5703125" style="60" customWidth="1"/>
    <col min="10" max="10" width="9.85546875" style="7" customWidth="1"/>
    <col min="11" max="18" width="8.28515625" style="7" customWidth="1"/>
    <col min="19" max="19" width="9.7109375" style="7" bestFit="1" customWidth="1"/>
    <col min="20" max="20" width="10" style="14" customWidth="1"/>
    <col min="21" max="264" width="8.85546875" style="11"/>
    <col min="265" max="265" width="4.140625" style="11" customWidth="1"/>
    <col min="266" max="266" width="42.85546875" style="11" customWidth="1"/>
    <col min="267" max="267" width="4.7109375" style="11" customWidth="1"/>
    <col min="268" max="268" width="10.85546875" style="11" customWidth="1"/>
    <col min="269" max="269" width="10.7109375" style="11" customWidth="1"/>
    <col min="270" max="270" width="7.42578125" style="11" customWidth="1"/>
    <col min="271" max="271" width="10.85546875" style="11" bestFit="1" customWidth="1"/>
    <col min="272" max="272" width="34.28515625" style="11" customWidth="1"/>
    <col min="273" max="273" width="10.28515625" style="11" bestFit="1" customWidth="1"/>
    <col min="274" max="520" width="8.85546875" style="11"/>
    <col min="521" max="521" width="4.140625" style="11" customWidth="1"/>
    <col min="522" max="522" width="42.85546875" style="11" customWidth="1"/>
    <col min="523" max="523" width="4.7109375" style="11" customWidth="1"/>
    <col min="524" max="524" width="10.85546875" style="11" customWidth="1"/>
    <col min="525" max="525" width="10.7109375" style="11" customWidth="1"/>
    <col min="526" max="526" width="7.42578125" style="11" customWidth="1"/>
    <col min="527" max="527" width="10.85546875" style="11" bestFit="1" customWidth="1"/>
    <col min="528" max="528" width="34.28515625" style="11" customWidth="1"/>
    <col min="529" max="529" width="10.28515625" style="11" bestFit="1" customWidth="1"/>
    <col min="530" max="776" width="8.85546875" style="11"/>
    <col min="777" max="777" width="4.140625" style="11" customWidth="1"/>
    <col min="778" max="778" width="42.85546875" style="11" customWidth="1"/>
    <col min="779" max="779" width="4.7109375" style="11" customWidth="1"/>
    <col min="780" max="780" width="10.85546875" style="11" customWidth="1"/>
    <col min="781" max="781" width="10.7109375" style="11" customWidth="1"/>
    <col min="782" max="782" width="7.42578125" style="11" customWidth="1"/>
    <col min="783" max="783" width="10.85546875" style="11" bestFit="1" customWidth="1"/>
    <col min="784" max="784" width="34.28515625" style="11" customWidth="1"/>
    <col min="785" max="785" width="10.28515625" style="11" bestFit="1" customWidth="1"/>
    <col min="786" max="1032" width="8.85546875" style="11"/>
    <col min="1033" max="1033" width="4.140625" style="11" customWidth="1"/>
    <col min="1034" max="1034" width="42.85546875" style="11" customWidth="1"/>
    <col min="1035" max="1035" width="4.7109375" style="11" customWidth="1"/>
    <col min="1036" max="1036" width="10.85546875" style="11" customWidth="1"/>
    <col min="1037" max="1037" width="10.7109375" style="11" customWidth="1"/>
    <col min="1038" max="1038" width="7.42578125" style="11" customWidth="1"/>
    <col min="1039" max="1039" width="10.85546875" style="11" bestFit="1" customWidth="1"/>
    <col min="1040" max="1040" width="34.28515625" style="11" customWidth="1"/>
    <col min="1041" max="1041" width="10.28515625" style="11" bestFit="1" customWidth="1"/>
    <col min="1042" max="1288" width="8.85546875" style="11"/>
    <col min="1289" max="1289" width="4.140625" style="11" customWidth="1"/>
    <col min="1290" max="1290" width="42.85546875" style="11" customWidth="1"/>
    <col min="1291" max="1291" width="4.7109375" style="11" customWidth="1"/>
    <col min="1292" max="1292" width="10.85546875" style="11" customWidth="1"/>
    <col min="1293" max="1293" width="10.7109375" style="11" customWidth="1"/>
    <col min="1294" max="1294" width="7.42578125" style="11" customWidth="1"/>
    <col min="1295" max="1295" width="10.85546875" style="11" bestFit="1" customWidth="1"/>
    <col min="1296" max="1296" width="34.28515625" style="11" customWidth="1"/>
    <col min="1297" max="1297" width="10.28515625" style="11" bestFit="1" customWidth="1"/>
    <col min="1298" max="1544" width="8.85546875" style="11"/>
    <col min="1545" max="1545" width="4.140625" style="11" customWidth="1"/>
    <col min="1546" max="1546" width="42.85546875" style="11" customWidth="1"/>
    <col min="1547" max="1547" width="4.7109375" style="11" customWidth="1"/>
    <col min="1548" max="1548" width="10.85546875" style="11" customWidth="1"/>
    <col min="1549" max="1549" width="10.7109375" style="11" customWidth="1"/>
    <col min="1550" max="1550" width="7.42578125" style="11" customWidth="1"/>
    <col min="1551" max="1551" width="10.85546875" style="11" bestFit="1" customWidth="1"/>
    <col min="1552" max="1552" width="34.28515625" style="11" customWidth="1"/>
    <col min="1553" max="1553" width="10.28515625" style="11" bestFit="1" customWidth="1"/>
    <col min="1554" max="1800" width="8.85546875" style="11"/>
    <col min="1801" max="1801" width="4.140625" style="11" customWidth="1"/>
    <col min="1802" max="1802" width="42.85546875" style="11" customWidth="1"/>
    <col min="1803" max="1803" width="4.7109375" style="11" customWidth="1"/>
    <col min="1804" max="1804" width="10.85546875" style="11" customWidth="1"/>
    <col min="1805" max="1805" width="10.7109375" style="11" customWidth="1"/>
    <col min="1806" max="1806" width="7.42578125" style="11" customWidth="1"/>
    <col min="1807" max="1807" width="10.85546875" style="11" bestFit="1" customWidth="1"/>
    <col min="1808" max="1808" width="34.28515625" style="11" customWidth="1"/>
    <col min="1809" max="1809" width="10.28515625" style="11" bestFit="1" customWidth="1"/>
    <col min="1810" max="2056" width="8.85546875" style="11"/>
    <col min="2057" max="2057" width="4.140625" style="11" customWidth="1"/>
    <col min="2058" max="2058" width="42.85546875" style="11" customWidth="1"/>
    <col min="2059" max="2059" width="4.7109375" style="11" customWidth="1"/>
    <col min="2060" max="2060" width="10.85546875" style="11" customWidth="1"/>
    <col min="2061" max="2061" width="10.7109375" style="11" customWidth="1"/>
    <col min="2062" max="2062" width="7.42578125" style="11" customWidth="1"/>
    <col min="2063" max="2063" width="10.85546875" style="11" bestFit="1" customWidth="1"/>
    <col min="2064" max="2064" width="34.28515625" style="11" customWidth="1"/>
    <col min="2065" max="2065" width="10.28515625" style="11" bestFit="1" customWidth="1"/>
    <col min="2066" max="2312" width="8.85546875" style="11"/>
    <col min="2313" max="2313" width="4.140625" style="11" customWidth="1"/>
    <col min="2314" max="2314" width="42.85546875" style="11" customWidth="1"/>
    <col min="2315" max="2315" width="4.7109375" style="11" customWidth="1"/>
    <col min="2316" max="2316" width="10.85546875" style="11" customWidth="1"/>
    <col min="2317" max="2317" width="10.7109375" style="11" customWidth="1"/>
    <col min="2318" max="2318" width="7.42578125" style="11" customWidth="1"/>
    <col min="2319" max="2319" width="10.85546875" style="11" bestFit="1" customWidth="1"/>
    <col min="2320" max="2320" width="34.28515625" style="11" customWidth="1"/>
    <col min="2321" max="2321" width="10.28515625" style="11" bestFit="1" customWidth="1"/>
    <col min="2322" max="2568" width="8.85546875" style="11"/>
    <col min="2569" max="2569" width="4.140625" style="11" customWidth="1"/>
    <col min="2570" max="2570" width="42.85546875" style="11" customWidth="1"/>
    <col min="2571" max="2571" width="4.7109375" style="11" customWidth="1"/>
    <col min="2572" max="2572" width="10.85546875" style="11" customWidth="1"/>
    <col min="2573" max="2573" width="10.7109375" style="11" customWidth="1"/>
    <col min="2574" max="2574" width="7.42578125" style="11" customWidth="1"/>
    <col min="2575" max="2575" width="10.85546875" style="11" bestFit="1" customWidth="1"/>
    <col min="2576" max="2576" width="34.28515625" style="11" customWidth="1"/>
    <col min="2577" max="2577" width="10.28515625" style="11" bestFit="1" customWidth="1"/>
    <col min="2578" max="2824" width="8.85546875" style="11"/>
    <col min="2825" max="2825" width="4.140625" style="11" customWidth="1"/>
    <col min="2826" max="2826" width="42.85546875" style="11" customWidth="1"/>
    <col min="2827" max="2827" width="4.7109375" style="11" customWidth="1"/>
    <col min="2828" max="2828" width="10.85546875" style="11" customWidth="1"/>
    <col min="2829" max="2829" width="10.7109375" style="11" customWidth="1"/>
    <col min="2830" max="2830" width="7.42578125" style="11" customWidth="1"/>
    <col min="2831" max="2831" width="10.85546875" style="11" bestFit="1" customWidth="1"/>
    <col min="2832" max="2832" width="34.28515625" style="11" customWidth="1"/>
    <col min="2833" max="2833" width="10.28515625" style="11" bestFit="1" customWidth="1"/>
    <col min="2834" max="3080" width="8.85546875" style="11"/>
    <col min="3081" max="3081" width="4.140625" style="11" customWidth="1"/>
    <col min="3082" max="3082" width="42.85546875" style="11" customWidth="1"/>
    <col min="3083" max="3083" width="4.7109375" style="11" customWidth="1"/>
    <col min="3084" max="3084" width="10.85546875" style="11" customWidth="1"/>
    <col min="3085" max="3085" width="10.7109375" style="11" customWidth="1"/>
    <col min="3086" max="3086" width="7.42578125" style="11" customWidth="1"/>
    <col min="3087" max="3087" width="10.85546875" style="11" bestFit="1" customWidth="1"/>
    <col min="3088" max="3088" width="34.28515625" style="11" customWidth="1"/>
    <col min="3089" max="3089" width="10.28515625" style="11" bestFit="1" customWidth="1"/>
    <col min="3090" max="3336" width="8.85546875" style="11"/>
    <col min="3337" max="3337" width="4.140625" style="11" customWidth="1"/>
    <col min="3338" max="3338" width="42.85546875" style="11" customWidth="1"/>
    <col min="3339" max="3339" width="4.7109375" style="11" customWidth="1"/>
    <col min="3340" max="3340" width="10.85546875" style="11" customWidth="1"/>
    <col min="3341" max="3341" width="10.7109375" style="11" customWidth="1"/>
    <col min="3342" max="3342" width="7.42578125" style="11" customWidth="1"/>
    <col min="3343" max="3343" width="10.85546875" style="11" bestFit="1" customWidth="1"/>
    <col min="3344" max="3344" width="34.28515625" style="11" customWidth="1"/>
    <col min="3345" max="3345" width="10.28515625" style="11" bestFit="1" customWidth="1"/>
    <col min="3346" max="3592" width="8.85546875" style="11"/>
    <col min="3593" max="3593" width="4.140625" style="11" customWidth="1"/>
    <col min="3594" max="3594" width="42.85546875" style="11" customWidth="1"/>
    <col min="3595" max="3595" width="4.7109375" style="11" customWidth="1"/>
    <col min="3596" max="3596" width="10.85546875" style="11" customWidth="1"/>
    <col min="3597" max="3597" width="10.7109375" style="11" customWidth="1"/>
    <col min="3598" max="3598" width="7.42578125" style="11" customWidth="1"/>
    <col min="3599" max="3599" width="10.85546875" style="11" bestFit="1" customWidth="1"/>
    <col min="3600" max="3600" width="34.28515625" style="11" customWidth="1"/>
    <col min="3601" max="3601" width="10.28515625" style="11" bestFit="1" customWidth="1"/>
    <col min="3602" max="3848" width="8.85546875" style="11"/>
    <col min="3849" max="3849" width="4.140625" style="11" customWidth="1"/>
    <col min="3850" max="3850" width="42.85546875" style="11" customWidth="1"/>
    <col min="3851" max="3851" width="4.7109375" style="11" customWidth="1"/>
    <col min="3852" max="3852" width="10.85546875" style="11" customWidth="1"/>
    <col min="3853" max="3853" width="10.7109375" style="11" customWidth="1"/>
    <col min="3854" max="3854" width="7.42578125" style="11" customWidth="1"/>
    <col min="3855" max="3855" width="10.85546875" style="11" bestFit="1" customWidth="1"/>
    <col min="3856" max="3856" width="34.28515625" style="11" customWidth="1"/>
    <col min="3857" max="3857" width="10.28515625" style="11" bestFit="1" customWidth="1"/>
    <col min="3858" max="4104" width="8.85546875" style="11"/>
    <col min="4105" max="4105" width="4.140625" style="11" customWidth="1"/>
    <col min="4106" max="4106" width="42.85546875" style="11" customWidth="1"/>
    <col min="4107" max="4107" width="4.7109375" style="11" customWidth="1"/>
    <col min="4108" max="4108" width="10.85546875" style="11" customWidth="1"/>
    <col min="4109" max="4109" width="10.7109375" style="11" customWidth="1"/>
    <col min="4110" max="4110" width="7.42578125" style="11" customWidth="1"/>
    <col min="4111" max="4111" width="10.85546875" style="11" bestFit="1" customWidth="1"/>
    <col min="4112" max="4112" width="34.28515625" style="11" customWidth="1"/>
    <col min="4113" max="4113" width="10.28515625" style="11" bestFit="1" customWidth="1"/>
    <col min="4114" max="4360" width="8.85546875" style="11"/>
    <col min="4361" max="4361" width="4.140625" style="11" customWidth="1"/>
    <col min="4362" max="4362" width="42.85546875" style="11" customWidth="1"/>
    <col min="4363" max="4363" width="4.7109375" style="11" customWidth="1"/>
    <col min="4364" max="4364" width="10.85546875" style="11" customWidth="1"/>
    <col min="4365" max="4365" width="10.7109375" style="11" customWidth="1"/>
    <col min="4366" max="4366" width="7.42578125" style="11" customWidth="1"/>
    <col min="4367" max="4367" width="10.85546875" style="11" bestFit="1" customWidth="1"/>
    <col min="4368" max="4368" width="34.28515625" style="11" customWidth="1"/>
    <col min="4369" max="4369" width="10.28515625" style="11" bestFit="1" customWidth="1"/>
    <col min="4370" max="4616" width="8.85546875" style="11"/>
    <col min="4617" max="4617" width="4.140625" style="11" customWidth="1"/>
    <col min="4618" max="4618" width="42.85546875" style="11" customWidth="1"/>
    <col min="4619" max="4619" width="4.7109375" style="11" customWidth="1"/>
    <col min="4620" max="4620" width="10.85546875" style="11" customWidth="1"/>
    <col min="4621" max="4621" width="10.7109375" style="11" customWidth="1"/>
    <col min="4622" max="4622" width="7.42578125" style="11" customWidth="1"/>
    <col min="4623" max="4623" width="10.85546875" style="11" bestFit="1" customWidth="1"/>
    <col min="4624" max="4624" width="34.28515625" style="11" customWidth="1"/>
    <col min="4625" max="4625" width="10.28515625" style="11" bestFit="1" customWidth="1"/>
    <col min="4626" max="4872" width="8.85546875" style="11"/>
    <col min="4873" max="4873" width="4.140625" style="11" customWidth="1"/>
    <col min="4874" max="4874" width="42.85546875" style="11" customWidth="1"/>
    <col min="4875" max="4875" width="4.7109375" style="11" customWidth="1"/>
    <col min="4876" max="4876" width="10.85546875" style="11" customWidth="1"/>
    <col min="4877" max="4877" width="10.7109375" style="11" customWidth="1"/>
    <col min="4878" max="4878" width="7.42578125" style="11" customWidth="1"/>
    <col min="4879" max="4879" width="10.85546875" style="11" bestFit="1" customWidth="1"/>
    <col min="4880" max="4880" width="34.28515625" style="11" customWidth="1"/>
    <col min="4881" max="4881" width="10.28515625" style="11" bestFit="1" customWidth="1"/>
    <col min="4882" max="5128" width="8.85546875" style="11"/>
    <col min="5129" max="5129" width="4.140625" style="11" customWidth="1"/>
    <col min="5130" max="5130" width="42.85546875" style="11" customWidth="1"/>
    <col min="5131" max="5131" width="4.7109375" style="11" customWidth="1"/>
    <col min="5132" max="5132" width="10.85546875" style="11" customWidth="1"/>
    <col min="5133" max="5133" width="10.7109375" style="11" customWidth="1"/>
    <col min="5134" max="5134" width="7.42578125" style="11" customWidth="1"/>
    <col min="5135" max="5135" width="10.85546875" style="11" bestFit="1" customWidth="1"/>
    <col min="5136" max="5136" width="34.28515625" style="11" customWidth="1"/>
    <col min="5137" max="5137" width="10.28515625" style="11" bestFit="1" customWidth="1"/>
    <col min="5138" max="5384" width="8.85546875" style="11"/>
    <col min="5385" max="5385" width="4.140625" style="11" customWidth="1"/>
    <col min="5386" max="5386" width="42.85546875" style="11" customWidth="1"/>
    <col min="5387" max="5387" width="4.7109375" style="11" customWidth="1"/>
    <col min="5388" max="5388" width="10.85546875" style="11" customWidth="1"/>
    <col min="5389" max="5389" width="10.7109375" style="11" customWidth="1"/>
    <col min="5390" max="5390" width="7.42578125" style="11" customWidth="1"/>
    <col min="5391" max="5391" width="10.85546875" style="11" bestFit="1" customWidth="1"/>
    <col min="5392" max="5392" width="34.28515625" style="11" customWidth="1"/>
    <col min="5393" max="5393" width="10.28515625" style="11" bestFit="1" customWidth="1"/>
    <col min="5394" max="5640" width="8.85546875" style="11"/>
    <col min="5641" max="5641" width="4.140625" style="11" customWidth="1"/>
    <col min="5642" max="5642" width="42.85546875" style="11" customWidth="1"/>
    <col min="5643" max="5643" width="4.7109375" style="11" customWidth="1"/>
    <col min="5644" max="5644" width="10.85546875" style="11" customWidth="1"/>
    <col min="5645" max="5645" width="10.7109375" style="11" customWidth="1"/>
    <col min="5646" max="5646" width="7.42578125" style="11" customWidth="1"/>
    <col min="5647" max="5647" width="10.85546875" style="11" bestFit="1" customWidth="1"/>
    <col min="5648" max="5648" width="34.28515625" style="11" customWidth="1"/>
    <col min="5649" max="5649" width="10.28515625" style="11" bestFit="1" customWidth="1"/>
    <col min="5650" max="5896" width="8.85546875" style="11"/>
    <col min="5897" max="5897" width="4.140625" style="11" customWidth="1"/>
    <col min="5898" max="5898" width="42.85546875" style="11" customWidth="1"/>
    <col min="5899" max="5899" width="4.7109375" style="11" customWidth="1"/>
    <col min="5900" max="5900" width="10.85546875" style="11" customWidth="1"/>
    <col min="5901" max="5901" width="10.7109375" style="11" customWidth="1"/>
    <col min="5902" max="5902" width="7.42578125" style="11" customWidth="1"/>
    <col min="5903" max="5903" width="10.85546875" style="11" bestFit="1" customWidth="1"/>
    <col min="5904" max="5904" width="34.28515625" style="11" customWidth="1"/>
    <col min="5905" max="5905" width="10.28515625" style="11" bestFit="1" customWidth="1"/>
    <col min="5906" max="6152" width="8.85546875" style="11"/>
    <col min="6153" max="6153" width="4.140625" style="11" customWidth="1"/>
    <col min="6154" max="6154" width="42.85546875" style="11" customWidth="1"/>
    <col min="6155" max="6155" width="4.7109375" style="11" customWidth="1"/>
    <col min="6156" max="6156" width="10.85546875" style="11" customWidth="1"/>
    <col min="6157" max="6157" width="10.7109375" style="11" customWidth="1"/>
    <col min="6158" max="6158" width="7.42578125" style="11" customWidth="1"/>
    <col min="6159" max="6159" width="10.85546875" style="11" bestFit="1" customWidth="1"/>
    <col min="6160" max="6160" width="34.28515625" style="11" customWidth="1"/>
    <col min="6161" max="6161" width="10.28515625" style="11" bestFit="1" customWidth="1"/>
    <col min="6162" max="6408" width="8.85546875" style="11"/>
    <col min="6409" max="6409" width="4.140625" style="11" customWidth="1"/>
    <col min="6410" max="6410" width="42.85546875" style="11" customWidth="1"/>
    <col min="6411" max="6411" width="4.7109375" style="11" customWidth="1"/>
    <col min="6412" max="6412" width="10.85546875" style="11" customWidth="1"/>
    <col min="6413" max="6413" width="10.7109375" style="11" customWidth="1"/>
    <col min="6414" max="6414" width="7.42578125" style="11" customWidth="1"/>
    <col min="6415" max="6415" width="10.85546875" style="11" bestFit="1" customWidth="1"/>
    <col min="6416" max="6416" width="34.28515625" style="11" customWidth="1"/>
    <col min="6417" max="6417" width="10.28515625" style="11" bestFit="1" customWidth="1"/>
    <col min="6418" max="6664" width="8.85546875" style="11"/>
    <col min="6665" max="6665" width="4.140625" style="11" customWidth="1"/>
    <col min="6666" max="6666" width="42.85546875" style="11" customWidth="1"/>
    <col min="6667" max="6667" width="4.7109375" style="11" customWidth="1"/>
    <col min="6668" max="6668" width="10.85546875" style="11" customWidth="1"/>
    <col min="6669" max="6669" width="10.7109375" style="11" customWidth="1"/>
    <col min="6670" max="6670" width="7.42578125" style="11" customWidth="1"/>
    <col min="6671" max="6671" width="10.85546875" style="11" bestFit="1" customWidth="1"/>
    <col min="6672" max="6672" width="34.28515625" style="11" customWidth="1"/>
    <col min="6673" max="6673" width="10.28515625" style="11" bestFit="1" customWidth="1"/>
    <col min="6674" max="6920" width="8.85546875" style="11"/>
    <col min="6921" max="6921" width="4.140625" style="11" customWidth="1"/>
    <col min="6922" max="6922" width="42.85546875" style="11" customWidth="1"/>
    <col min="6923" max="6923" width="4.7109375" style="11" customWidth="1"/>
    <col min="6924" max="6924" width="10.85546875" style="11" customWidth="1"/>
    <col min="6925" max="6925" width="10.7109375" style="11" customWidth="1"/>
    <col min="6926" max="6926" width="7.42578125" style="11" customWidth="1"/>
    <col min="6927" max="6927" width="10.85546875" style="11" bestFit="1" customWidth="1"/>
    <col min="6928" max="6928" width="34.28515625" style="11" customWidth="1"/>
    <col min="6929" max="6929" width="10.28515625" style="11" bestFit="1" customWidth="1"/>
    <col min="6930" max="7176" width="8.85546875" style="11"/>
    <col min="7177" max="7177" width="4.140625" style="11" customWidth="1"/>
    <col min="7178" max="7178" width="42.85546875" style="11" customWidth="1"/>
    <col min="7179" max="7179" width="4.7109375" style="11" customWidth="1"/>
    <col min="7180" max="7180" width="10.85546875" style="11" customWidth="1"/>
    <col min="7181" max="7181" width="10.7109375" style="11" customWidth="1"/>
    <col min="7182" max="7182" width="7.42578125" style="11" customWidth="1"/>
    <col min="7183" max="7183" width="10.85546875" style="11" bestFit="1" customWidth="1"/>
    <col min="7184" max="7184" width="34.28515625" style="11" customWidth="1"/>
    <col min="7185" max="7185" width="10.28515625" style="11" bestFit="1" customWidth="1"/>
    <col min="7186" max="7432" width="8.85546875" style="11"/>
    <col min="7433" max="7433" width="4.140625" style="11" customWidth="1"/>
    <col min="7434" max="7434" width="42.85546875" style="11" customWidth="1"/>
    <col min="7435" max="7435" width="4.7109375" style="11" customWidth="1"/>
    <col min="7436" max="7436" width="10.85546875" style="11" customWidth="1"/>
    <col min="7437" max="7437" width="10.7109375" style="11" customWidth="1"/>
    <col min="7438" max="7438" width="7.42578125" style="11" customWidth="1"/>
    <col min="7439" max="7439" width="10.85546875" style="11" bestFit="1" customWidth="1"/>
    <col min="7440" max="7440" width="34.28515625" style="11" customWidth="1"/>
    <col min="7441" max="7441" width="10.28515625" style="11" bestFit="1" customWidth="1"/>
    <col min="7442" max="7688" width="8.85546875" style="11"/>
    <col min="7689" max="7689" width="4.140625" style="11" customWidth="1"/>
    <col min="7690" max="7690" width="42.85546875" style="11" customWidth="1"/>
    <col min="7691" max="7691" width="4.7109375" style="11" customWidth="1"/>
    <col min="7692" max="7692" width="10.85546875" style="11" customWidth="1"/>
    <col min="7693" max="7693" width="10.7109375" style="11" customWidth="1"/>
    <col min="7694" max="7694" width="7.42578125" style="11" customWidth="1"/>
    <col min="7695" max="7695" width="10.85546875" style="11" bestFit="1" customWidth="1"/>
    <col min="7696" max="7696" width="34.28515625" style="11" customWidth="1"/>
    <col min="7697" max="7697" width="10.28515625" style="11" bestFit="1" customWidth="1"/>
    <col min="7698" max="7944" width="8.85546875" style="11"/>
    <col min="7945" max="7945" width="4.140625" style="11" customWidth="1"/>
    <col min="7946" max="7946" width="42.85546875" style="11" customWidth="1"/>
    <col min="7947" max="7947" width="4.7109375" style="11" customWidth="1"/>
    <col min="7948" max="7948" width="10.85546875" style="11" customWidth="1"/>
    <col min="7949" max="7949" width="10.7109375" style="11" customWidth="1"/>
    <col min="7950" max="7950" width="7.42578125" style="11" customWidth="1"/>
    <col min="7951" max="7951" width="10.85546875" style="11" bestFit="1" customWidth="1"/>
    <col min="7952" max="7952" width="34.28515625" style="11" customWidth="1"/>
    <col min="7953" max="7953" width="10.28515625" style="11" bestFit="1" customWidth="1"/>
    <col min="7954" max="8200" width="8.85546875" style="11"/>
    <col min="8201" max="8201" width="4.140625" style="11" customWidth="1"/>
    <col min="8202" max="8202" width="42.85546875" style="11" customWidth="1"/>
    <col min="8203" max="8203" width="4.7109375" style="11" customWidth="1"/>
    <col min="8204" max="8204" width="10.85546875" style="11" customWidth="1"/>
    <col min="8205" max="8205" width="10.7109375" style="11" customWidth="1"/>
    <col min="8206" max="8206" width="7.42578125" style="11" customWidth="1"/>
    <col min="8207" max="8207" width="10.85546875" style="11" bestFit="1" customWidth="1"/>
    <col min="8208" max="8208" width="34.28515625" style="11" customWidth="1"/>
    <col min="8209" max="8209" width="10.28515625" style="11" bestFit="1" customWidth="1"/>
    <col min="8210" max="8456" width="8.85546875" style="11"/>
    <col min="8457" max="8457" width="4.140625" style="11" customWidth="1"/>
    <col min="8458" max="8458" width="42.85546875" style="11" customWidth="1"/>
    <col min="8459" max="8459" width="4.7109375" style="11" customWidth="1"/>
    <col min="8460" max="8460" width="10.85546875" style="11" customWidth="1"/>
    <col min="8461" max="8461" width="10.7109375" style="11" customWidth="1"/>
    <col min="8462" max="8462" width="7.42578125" style="11" customWidth="1"/>
    <col min="8463" max="8463" width="10.85546875" style="11" bestFit="1" customWidth="1"/>
    <col min="8464" max="8464" width="34.28515625" style="11" customWidth="1"/>
    <col min="8465" max="8465" width="10.28515625" style="11" bestFit="1" customWidth="1"/>
    <col min="8466" max="8712" width="8.85546875" style="11"/>
    <col min="8713" max="8713" width="4.140625" style="11" customWidth="1"/>
    <col min="8714" max="8714" width="42.85546875" style="11" customWidth="1"/>
    <col min="8715" max="8715" width="4.7109375" style="11" customWidth="1"/>
    <col min="8716" max="8716" width="10.85546875" style="11" customWidth="1"/>
    <col min="8717" max="8717" width="10.7109375" style="11" customWidth="1"/>
    <col min="8718" max="8718" width="7.42578125" style="11" customWidth="1"/>
    <col min="8719" max="8719" width="10.85546875" style="11" bestFit="1" customWidth="1"/>
    <col min="8720" max="8720" width="34.28515625" style="11" customWidth="1"/>
    <col min="8721" max="8721" width="10.28515625" style="11" bestFit="1" customWidth="1"/>
    <col min="8722" max="8968" width="8.85546875" style="11"/>
    <col min="8969" max="8969" width="4.140625" style="11" customWidth="1"/>
    <col min="8970" max="8970" width="42.85546875" style="11" customWidth="1"/>
    <col min="8971" max="8971" width="4.7109375" style="11" customWidth="1"/>
    <col min="8972" max="8972" width="10.85546875" style="11" customWidth="1"/>
    <col min="8973" max="8973" width="10.7109375" style="11" customWidth="1"/>
    <col min="8974" max="8974" width="7.42578125" style="11" customWidth="1"/>
    <col min="8975" max="8975" width="10.85546875" style="11" bestFit="1" customWidth="1"/>
    <col min="8976" max="8976" width="34.28515625" style="11" customWidth="1"/>
    <col min="8977" max="8977" width="10.28515625" style="11" bestFit="1" customWidth="1"/>
    <col min="8978" max="9224" width="8.85546875" style="11"/>
    <col min="9225" max="9225" width="4.140625" style="11" customWidth="1"/>
    <col min="9226" max="9226" width="42.85546875" style="11" customWidth="1"/>
    <col min="9227" max="9227" width="4.7109375" style="11" customWidth="1"/>
    <col min="9228" max="9228" width="10.85546875" style="11" customWidth="1"/>
    <col min="9229" max="9229" width="10.7109375" style="11" customWidth="1"/>
    <col min="9230" max="9230" width="7.42578125" style="11" customWidth="1"/>
    <col min="9231" max="9231" width="10.85546875" style="11" bestFit="1" customWidth="1"/>
    <col min="9232" max="9232" width="34.28515625" style="11" customWidth="1"/>
    <col min="9233" max="9233" width="10.28515625" style="11" bestFit="1" customWidth="1"/>
    <col min="9234" max="9480" width="8.85546875" style="11"/>
    <col min="9481" max="9481" width="4.140625" style="11" customWidth="1"/>
    <col min="9482" max="9482" width="42.85546875" style="11" customWidth="1"/>
    <col min="9483" max="9483" width="4.7109375" style="11" customWidth="1"/>
    <col min="9484" max="9484" width="10.85546875" style="11" customWidth="1"/>
    <col min="9485" max="9485" width="10.7109375" style="11" customWidth="1"/>
    <col min="9486" max="9486" width="7.42578125" style="11" customWidth="1"/>
    <col min="9487" max="9487" width="10.85546875" style="11" bestFit="1" customWidth="1"/>
    <col min="9488" max="9488" width="34.28515625" style="11" customWidth="1"/>
    <col min="9489" max="9489" width="10.28515625" style="11" bestFit="1" customWidth="1"/>
    <col min="9490" max="9736" width="8.85546875" style="11"/>
    <col min="9737" max="9737" width="4.140625" style="11" customWidth="1"/>
    <col min="9738" max="9738" width="42.85546875" style="11" customWidth="1"/>
    <col min="9739" max="9739" width="4.7109375" style="11" customWidth="1"/>
    <col min="9740" max="9740" width="10.85546875" style="11" customWidth="1"/>
    <col min="9741" max="9741" width="10.7109375" style="11" customWidth="1"/>
    <col min="9742" max="9742" width="7.42578125" style="11" customWidth="1"/>
    <col min="9743" max="9743" width="10.85546875" style="11" bestFit="1" customWidth="1"/>
    <col min="9744" max="9744" width="34.28515625" style="11" customWidth="1"/>
    <col min="9745" max="9745" width="10.28515625" style="11" bestFit="1" customWidth="1"/>
    <col min="9746" max="9992" width="8.85546875" style="11"/>
    <col min="9993" max="9993" width="4.140625" style="11" customWidth="1"/>
    <col min="9994" max="9994" width="42.85546875" style="11" customWidth="1"/>
    <col min="9995" max="9995" width="4.7109375" style="11" customWidth="1"/>
    <col min="9996" max="9996" width="10.85546875" style="11" customWidth="1"/>
    <col min="9997" max="9997" width="10.7109375" style="11" customWidth="1"/>
    <col min="9998" max="9998" width="7.42578125" style="11" customWidth="1"/>
    <col min="9999" max="9999" width="10.85546875" style="11" bestFit="1" customWidth="1"/>
    <col min="10000" max="10000" width="34.28515625" style="11" customWidth="1"/>
    <col min="10001" max="10001" width="10.28515625" style="11" bestFit="1" customWidth="1"/>
    <col min="10002" max="10248" width="8.85546875" style="11"/>
    <col min="10249" max="10249" width="4.140625" style="11" customWidth="1"/>
    <col min="10250" max="10250" width="42.85546875" style="11" customWidth="1"/>
    <col min="10251" max="10251" width="4.7109375" style="11" customWidth="1"/>
    <col min="10252" max="10252" width="10.85546875" style="11" customWidth="1"/>
    <col min="10253" max="10253" width="10.7109375" style="11" customWidth="1"/>
    <col min="10254" max="10254" width="7.42578125" style="11" customWidth="1"/>
    <col min="10255" max="10255" width="10.85546875" style="11" bestFit="1" customWidth="1"/>
    <col min="10256" max="10256" width="34.28515625" style="11" customWidth="1"/>
    <col min="10257" max="10257" width="10.28515625" style="11" bestFit="1" customWidth="1"/>
    <col min="10258" max="10504" width="8.85546875" style="11"/>
    <col min="10505" max="10505" width="4.140625" style="11" customWidth="1"/>
    <col min="10506" max="10506" width="42.85546875" style="11" customWidth="1"/>
    <col min="10507" max="10507" width="4.7109375" style="11" customWidth="1"/>
    <col min="10508" max="10508" width="10.85546875" style="11" customWidth="1"/>
    <col min="10509" max="10509" width="10.7109375" style="11" customWidth="1"/>
    <col min="10510" max="10510" width="7.42578125" style="11" customWidth="1"/>
    <col min="10511" max="10511" width="10.85546875" style="11" bestFit="1" customWidth="1"/>
    <col min="10512" max="10512" width="34.28515625" style="11" customWidth="1"/>
    <col min="10513" max="10513" width="10.28515625" style="11" bestFit="1" customWidth="1"/>
    <col min="10514" max="10760" width="8.85546875" style="11"/>
    <col min="10761" max="10761" width="4.140625" style="11" customWidth="1"/>
    <col min="10762" max="10762" width="42.85546875" style="11" customWidth="1"/>
    <col min="10763" max="10763" width="4.7109375" style="11" customWidth="1"/>
    <col min="10764" max="10764" width="10.85546875" style="11" customWidth="1"/>
    <col min="10765" max="10765" width="10.7109375" style="11" customWidth="1"/>
    <col min="10766" max="10766" width="7.42578125" style="11" customWidth="1"/>
    <col min="10767" max="10767" width="10.85546875" style="11" bestFit="1" customWidth="1"/>
    <col min="10768" max="10768" width="34.28515625" style="11" customWidth="1"/>
    <col min="10769" max="10769" width="10.28515625" style="11" bestFit="1" customWidth="1"/>
    <col min="10770" max="11016" width="8.85546875" style="11"/>
    <col min="11017" max="11017" width="4.140625" style="11" customWidth="1"/>
    <col min="11018" max="11018" width="42.85546875" style="11" customWidth="1"/>
    <col min="11019" max="11019" width="4.7109375" style="11" customWidth="1"/>
    <col min="11020" max="11020" width="10.85546875" style="11" customWidth="1"/>
    <col min="11021" max="11021" width="10.7109375" style="11" customWidth="1"/>
    <col min="11022" max="11022" width="7.42578125" style="11" customWidth="1"/>
    <col min="11023" max="11023" width="10.85546875" style="11" bestFit="1" customWidth="1"/>
    <col min="11024" max="11024" width="34.28515625" style="11" customWidth="1"/>
    <col min="11025" max="11025" width="10.28515625" style="11" bestFit="1" customWidth="1"/>
    <col min="11026" max="11272" width="8.85546875" style="11"/>
    <col min="11273" max="11273" width="4.140625" style="11" customWidth="1"/>
    <col min="11274" max="11274" width="42.85546875" style="11" customWidth="1"/>
    <col min="11275" max="11275" width="4.7109375" style="11" customWidth="1"/>
    <col min="11276" max="11276" width="10.85546875" style="11" customWidth="1"/>
    <col min="11277" max="11277" width="10.7109375" style="11" customWidth="1"/>
    <col min="11278" max="11278" width="7.42578125" style="11" customWidth="1"/>
    <col min="11279" max="11279" width="10.85546875" style="11" bestFit="1" customWidth="1"/>
    <col min="11280" max="11280" width="34.28515625" style="11" customWidth="1"/>
    <col min="11281" max="11281" width="10.28515625" style="11" bestFit="1" customWidth="1"/>
    <col min="11282" max="11528" width="8.85546875" style="11"/>
    <col min="11529" max="11529" width="4.140625" style="11" customWidth="1"/>
    <col min="11530" max="11530" width="42.85546875" style="11" customWidth="1"/>
    <col min="11531" max="11531" width="4.7109375" style="11" customWidth="1"/>
    <col min="11532" max="11532" width="10.85546875" style="11" customWidth="1"/>
    <col min="11533" max="11533" width="10.7109375" style="11" customWidth="1"/>
    <col min="11534" max="11534" width="7.42578125" style="11" customWidth="1"/>
    <col min="11535" max="11535" width="10.85546875" style="11" bestFit="1" customWidth="1"/>
    <col min="11536" max="11536" width="34.28515625" style="11" customWidth="1"/>
    <col min="11537" max="11537" width="10.28515625" style="11" bestFit="1" customWidth="1"/>
    <col min="11538" max="11784" width="8.85546875" style="11"/>
    <col min="11785" max="11785" width="4.140625" style="11" customWidth="1"/>
    <col min="11786" max="11786" width="42.85546875" style="11" customWidth="1"/>
    <col min="11787" max="11787" width="4.7109375" style="11" customWidth="1"/>
    <col min="11788" max="11788" width="10.85546875" style="11" customWidth="1"/>
    <col min="11789" max="11789" width="10.7109375" style="11" customWidth="1"/>
    <col min="11790" max="11790" width="7.42578125" style="11" customWidth="1"/>
    <col min="11791" max="11791" width="10.85546875" style="11" bestFit="1" customWidth="1"/>
    <col min="11792" max="11792" width="34.28515625" style="11" customWidth="1"/>
    <col min="11793" max="11793" width="10.28515625" style="11" bestFit="1" customWidth="1"/>
    <col min="11794" max="12040" width="8.85546875" style="11"/>
    <col min="12041" max="12041" width="4.140625" style="11" customWidth="1"/>
    <col min="12042" max="12042" width="42.85546875" style="11" customWidth="1"/>
    <col min="12043" max="12043" width="4.7109375" style="11" customWidth="1"/>
    <col min="12044" max="12044" width="10.85546875" style="11" customWidth="1"/>
    <col min="12045" max="12045" width="10.7109375" style="11" customWidth="1"/>
    <col min="12046" max="12046" width="7.42578125" style="11" customWidth="1"/>
    <col min="12047" max="12047" width="10.85546875" style="11" bestFit="1" customWidth="1"/>
    <col min="12048" max="12048" width="34.28515625" style="11" customWidth="1"/>
    <col min="12049" max="12049" width="10.28515625" style="11" bestFit="1" customWidth="1"/>
    <col min="12050" max="12296" width="8.85546875" style="11"/>
    <col min="12297" max="12297" width="4.140625" style="11" customWidth="1"/>
    <col min="12298" max="12298" width="42.85546875" style="11" customWidth="1"/>
    <col min="12299" max="12299" width="4.7109375" style="11" customWidth="1"/>
    <col min="12300" max="12300" width="10.85546875" style="11" customWidth="1"/>
    <col min="12301" max="12301" width="10.7109375" style="11" customWidth="1"/>
    <col min="12302" max="12302" width="7.42578125" style="11" customWidth="1"/>
    <col min="12303" max="12303" width="10.85546875" style="11" bestFit="1" customWidth="1"/>
    <col min="12304" max="12304" width="34.28515625" style="11" customWidth="1"/>
    <col min="12305" max="12305" width="10.28515625" style="11" bestFit="1" customWidth="1"/>
    <col min="12306" max="12552" width="8.85546875" style="11"/>
    <col min="12553" max="12553" width="4.140625" style="11" customWidth="1"/>
    <col min="12554" max="12554" width="42.85546875" style="11" customWidth="1"/>
    <col min="12555" max="12555" width="4.7109375" style="11" customWidth="1"/>
    <col min="12556" max="12556" width="10.85546875" style="11" customWidth="1"/>
    <col min="12557" max="12557" width="10.7109375" style="11" customWidth="1"/>
    <col min="12558" max="12558" width="7.42578125" style="11" customWidth="1"/>
    <col min="12559" max="12559" width="10.85546875" style="11" bestFit="1" customWidth="1"/>
    <col min="12560" max="12560" width="34.28515625" style="11" customWidth="1"/>
    <col min="12561" max="12561" width="10.28515625" style="11" bestFit="1" customWidth="1"/>
    <col min="12562" max="12808" width="8.85546875" style="11"/>
    <col min="12809" max="12809" width="4.140625" style="11" customWidth="1"/>
    <col min="12810" max="12810" width="42.85546875" style="11" customWidth="1"/>
    <col min="12811" max="12811" width="4.7109375" style="11" customWidth="1"/>
    <col min="12812" max="12812" width="10.85546875" style="11" customWidth="1"/>
    <col min="12813" max="12813" width="10.7109375" style="11" customWidth="1"/>
    <col min="12814" max="12814" width="7.42578125" style="11" customWidth="1"/>
    <col min="12815" max="12815" width="10.85546875" style="11" bestFit="1" customWidth="1"/>
    <col min="12816" max="12816" width="34.28515625" style="11" customWidth="1"/>
    <col min="12817" max="12817" width="10.28515625" style="11" bestFit="1" customWidth="1"/>
    <col min="12818" max="13064" width="8.85546875" style="11"/>
    <col min="13065" max="13065" width="4.140625" style="11" customWidth="1"/>
    <col min="13066" max="13066" width="42.85546875" style="11" customWidth="1"/>
    <col min="13067" max="13067" width="4.7109375" style="11" customWidth="1"/>
    <col min="13068" max="13068" width="10.85546875" style="11" customWidth="1"/>
    <col min="13069" max="13069" width="10.7109375" style="11" customWidth="1"/>
    <col min="13070" max="13070" width="7.42578125" style="11" customWidth="1"/>
    <col min="13071" max="13071" width="10.85546875" style="11" bestFit="1" customWidth="1"/>
    <col min="13072" max="13072" width="34.28515625" style="11" customWidth="1"/>
    <col min="13073" max="13073" width="10.28515625" style="11" bestFit="1" customWidth="1"/>
    <col min="13074" max="13320" width="8.85546875" style="11"/>
    <col min="13321" max="13321" width="4.140625" style="11" customWidth="1"/>
    <col min="13322" max="13322" width="42.85546875" style="11" customWidth="1"/>
    <col min="13323" max="13323" width="4.7109375" style="11" customWidth="1"/>
    <col min="13324" max="13324" width="10.85546875" style="11" customWidth="1"/>
    <col min="13325" max="13325" width="10.7109375" style="11" customWidth="1"/>
    <col min="13326" max="13326" width="7.42578125" style="11" customWidth="1"/>
    <col min="13327" max="13327" width="10.85546875" style="11" bestFit="1" customWidth="1"/>
    <col min="13328" max="13328" width="34.28515625" style="11" customWidth="1"/>
    <col min="13329" max="13329" width="10.28515625" style="11" bestFit="1" customWidth="1"/>
    <col min="13330" max="13576" width="8.85546875" style="11"/>
    <col min="13577" max="13577" width="4.140625" style="11" customWidth="1"/>
    <col min="13578" max="13578" width="42.85546875" style="11" customWidth="1"/>
    <col min="13579" max="13579" width="4.7109375" style="11" customWidth="1"/>
    <col min="13580" max="13580" width="10.85546875" style="11" customWidth="1"/>
    <col min="13581" max="13581" width="10.7109375" style="11" customWidth="1"/>
    <col min="13582" max="13582" width="7.42578125" style="11" customWidth="1"/>
    <col min="13583" max="13583" width="10.85546875" style="11" bestFit="1" customWidth="1"/>
    <col min="13584" max="13584" width="34.28515625" style="11" customWidth="1"/>
    <col min="13585" max="13585" width="10.28515625" style="11" bestFit="1" customWidth="1"/>
    <col min="13586" max="13832" width="8.85546875" style="11"/>
    <col min="13833" max="13833" width="4.140625" style="11" customWidth="1"/>
    <col min="13834" max="13834" width="42.85546875" style="11" customWidth="1"/>
    <col min="13835" max="13835" width="4.7109375" style="11" customWidth="1"/>
    <col min="13836" max="13836" width="10.85546875" style="11" customWidth="1"/>
    <col min="13837" max="13837" width="10.7109375" style="11" customWidth="1"/>
    <col min="13838" max="13838" width="7.42578125" style="11" customWidth="1"/>
    <col min="13839" max="13839" width="10.85546875" style="11" bestFit="1" customWidth="1"/>
    <col min="13840" max="13840" width="34.28515625" style="11" customWidth="1"/>
    <col min="13841" max="13841" width="10.28515625" style="11" bestFit="1" customWidth="1"/>
    <col min="13842" max="14088" width="8.85546875" style="11"/>
    <col min="14089" max="14089" width="4.140625" style="11" customWidth="1"/>
    <col min="14090" max="14090" width="42.85546875" style="11" customWidth="1"/>
    <col min="14091" max="14091" width="4.7109375" style="11" customWidth="1"/>
    <col min="14092" max="14092" width="10.85546875" style="11" customWidth="1"/>
    <col min="14093" max="14093" width="10.7109375" style="11" customWidth="1"/>
    <col min="14094" max="14094" width="7.42578125" style="11" customWidth="1"/>
    <col min="14095" max="14095" width="10.85546875" style="11" bestFit="1" customWidth="1"/>
    <col min="14096" max="14096" width="34.28515625" style="11" customWidth="1"/>
    <col min="14097" max="14097" width="10.28515625" style="11" bestFit="1" customWidth="1"/>
    <col min="14098" max="14344" width="8.85546875" style="11"/>
    <col min="14345" max="14345" width="4.140625" style="11" customWidth="1"/>
    <col min="14346" max="14346" width="42.85546875" style="11" customWidth="1"/>
    <col min="14347" max="14347" width="4.7109375" style="11" customWidth="1"/>
    <col min="14348" max="14348" width="10.85546875" style="11" customWidth="1"/>
    <col min="14349" max="14349" width="10.7109375" style="11" customWidth="1"/>
    <col min="14350" max="14350" width="7.42578125" style="11" customWidth="1"/>
    <col min="14351" max="14351" width="10.85546875" style="11" bestFit="1" customWidth="1"/>
    <col min="14352" max="14352" width="34.28515625" style="11" customWidth="1"/>
    <col min="14353" max="14353" width="10.28515625" style="11" bestFit="1" customWidth="1"/>
    <col min="14354" max="14600" width="8.85546875" style="11"/>
    <col min="14601" max="14601" width="4.140625" style="11" customWidth="1"/>
    <col min="14602" max="14602" width="42.85546875" style="11" customWidth="1"/>
    <col min="14603" max="14603" width="4.7109375" style="11" customWidth="1"/>
    <col min="14604" max="14604" width="10.85546875" style="11" customWidth="1"/>
    <col min="14605" max="14605" width="10.7109375" style="11" customWidth="1"/>
    <col min="14606" max="14606" width="7.42578125" style="11" customWidth="1"/>
    <col min="14607" max="14607" width="10.85546875" style="11" bestFit="1" customWidth="1"/>
    <col min="14608" max="14608" width="34.28515625" style="11" customWidth="1"/>
    <col min="14609" max="14609" width="10.28515625" style="11" bestFit="1" customWidth="1"/>
    <col min="14610" max="14856" width="8.85546875" style="11"/>
    <col min="14857" max="14857" width="4.140625" style="11" customWidth="1"/>
    <col min="14858" max="14858" width="42.85546875" style="11" customWidth="1"/>
    <col min="14859" max="14859" width="4.7109375" style="11" customWidth="1"/>
    <col min="14860" max="14860" width="10.85546875" style="11" customWidth="1"/>
    <col min="14861" max="14861" width="10.7109375" style="11" customWidth="1"/>
    <col min="14862" max="14862" width="7.42578125" style="11" customWidth="1"/>
    <col min="14863" max="14863" width="10.85546875" style="11" bestFit="1" customWidth="1"/>
    <col min="14864" max="14864" width="34.28515625" style="11" customWidth="1"/>
    <col min="14865" max="14865" width="10.28515625" style="11" bestFit="1" customWidth="1"/>
    <col min="14866" max="15112" width="8.85546875" style="11"/>
    <col min="15113" max="15113" width="4.140625" style="11" customWidth="1"/>
    <col min="15114" max="15114" width="42.85546875" style="11" customWidth="1"/>
    <col min="15115" max="15115" width="4.7109375" style="11" customWidth="1"/>
    <col min="15116" max="15116" width="10.85546875" style="11" customWidth="1"/>
    <col min="15117" max="15117" width="10.7109375" style="11" customWidth="1"/>
    <col min="15118" max="15118" width="7.42578125" style="11" customWidth="1"/>
    <col min="15119" max="15119" width="10.85546875" style="11" bestFit="1" customWidth="1"/>
    <col min="15120" max="15120" width="34.28515625" style="11" customWidth="1"/>
    <col min="15121" max="15121" width="10.28515625" style="11" bestFit="1" customWidth="1"/>
    <col min="15122" max="15368" width="8.85546875" style="11"/>
    <col min="15369" max="15369" width="4.140625" style="11" customWidth="1"/>
    <col min="15370" max="15370" width="42.85546875" style="11" customWidth="1"/>
    <col min="15371" max="15371" width="4.7109375" style="11" customWidth="1"/>
    <col min="15372" max="15372" width="10.85546875" style="11" customWidth="1"/>
    <col min="15373" max="15373" width="10.7109375" style="11" customWidth="1"/>
    <col min="15374" max="15374" width="7.42578125" style="11" customWidth="1"/>
    <col min="15375" max="15375" width="10.85546875" style="11" bestFit="1" customWidth="1"/>
    <col min="15376" max="15376" width="34.28515625" style="11" customWidth="1"/>
    <col min="15377" max="15377" width="10.28515625" style="11" bestFit="1" customWidth="1"/>
    <col min="15378" max="15624" width="8.85546875" style="11"/>
    <col min="15625" max="15625" width="4.140625" style="11" customWidth="1"/>
    <col min="15626" max="15626" width="42.85546875" style="11" customWidth="1"/>
    <col min="15627" max="15627" width="4.7109375" style="11" customWidth="1"/>
    <col min="15628" max="15628" width="10.85546875" style="11" customWidth="1"/>
    <col min="15629" max="15629" width="10.7109375" style="11" customWidth="1"/>
    <col min="15630" max="15630" width="7.42578125" style="11" customWidth="1"/>
    <col min="15631" max="15631" width="10.85546875" style="11" bestFit="1" customWidth="1"/>
    <col min="15632" max="15632" width="34.28515625" style="11" customWidth="1"/>
    <col min="15633" max="15633" width="10.28515625" style="11" bestFit="1" customWidth="1"/>
    <col min="15634" max="15880" width="8.85546875" style="11"/>
    <col min="15881" max="15881" width="4.140625" style="11" customWidth="1"/>
    <col min="15882" max="15882" width="42.85546875" style="11" customWidth="1"/>
    <col min="15883" max="15883" width="4.7109375" style="11" customWidth="1"/>
    <col min="15884" max="15884" width="10.85546875" style="11" customWidth="1"/>
    <col min="15885" max="15885" width="10.7109375" style="11" customWidth="1"/>
    <col min="15886" max="15886" width="7.42578125" style="11" customWidth="1"/>
    <col min="15887" max="15887" width="10.85546875" style="11" bestFit="1" customWidth="1"/>
    <col min="15888" max="15888" width="34.28515625" style="11" customWidth="1"/>
    <col min="15889" max="15889" width="10.28515625" style="11" bestFit="1" customWidth="1"/>
    <col min="15890" max="16136" width="8.85546875" style="11"/>
    <col min="16137" max="16137" width="4.140625" style="11" customWidth="1"/>
    <col min="16138" max="16138" width="42.85546875" style="11" customWidth="1"/>
    <col min="16139" max="16139" width="4.7109375" style="11" customWidth="1"/>
    <col min="16140" max="16140" width="10.85546875" style="11" customWidth="1"/>
    <col min="16141" max="16141" width="10.7109375" style="11" customWidth="1"/>
    <col min="16142" max="16142" width="7.42578125" style="11" customWidth="1"/>
    <col min="16143" max="16143" width="10.85546875" style="11" bestFit="1" customWidth="1"/>
    <col min="16144" max="16144" width="34.28515625" style="11" customWidth="1"/>
    <col min="16145" max="16145" width="10.28515625" style="11" bestFit="1" customWidth="1"/>
    <col min="16146" max="16384" width="8.85546875" style="11"/>
  </cols>
  <sheetData>
    <row r="2" spans="1:20" ht="11.25" customHeight="1" x14ac:dyDescent="0.25">
      <c r="B2"/>
    </row>
    <row r="3" spans="1:20" ht="6.75" customHeight="1" x14ac:dyDescent="0.2"/>
    <row r="5" spans="1:20" ht="19.5" customHeight="1" x14ac:dyDescent="0.2"/>
    <row r="6" spans="1:20" ht="12.75" x14ac:dyDescent="0.2">
      <c r="B6" s="29" t="s">
        <v>75</v>
      </c>
      <c r="C6" s="29"/>
    </row>
    <row r="7" spans="1:20" ht="11.25" customHeight="1" x14ac:dyDescent="0.25">
      <c r="B7" s="31" t="s">
        <v>76</v>
      </c>
      <c r="C7" s="29"/>
      <c r="D7" s="74"/>
      <c r="E7" s="75"/>
    </row>
    <row r="8" spans="1:20" ht="1.5" customHeight="1" thickBot="1" x14ac:dyDescent="0.25"/>
    <row r="9" spans="1:20" s="40" customFormat="1" ht="31.5" customHeight="1" x14ac:dyDescent="0.25">
      <c r="A9" s="35"/>
      <c r="B9" s="36" t="s">
        <v>0</v>
      </c>
      <c r="C9" s="36" t="s">
        <v>1</v>
      </c>
      <c r="D9" s="37" t="s">
        <v>2</v>
      </c>
      <c r="E9" s="37" t="s">
        <v>78</v>
      </c>
      <c r="F9" s="38" t="s">
        <v>3</v>
      </c>
      <c r="G9" s="38" t="s">
        <v>77</v>
      </c>
      <c r="H9" s="92" t="s">
        <v>241</v>
      </c>
      <c r="I9" s="65">
        <v>46054</v>
      </c>
      <c r="J9" s="39">
        <v>46082</v>
      </c>
      <c r="K9" s="39">
        <v>46113</v>
      </c>
      <c r="L9" s="39">
        <v>46143</v>
      </c>
      <c r="M9" s="39">
        <v>46174</v>
      </c>
      <c r="N9" s="39">
        <v>46204</v>
      </c>
      <c r="O9" s="39">
        <v>46235</v>
      </c>
      <c r="P9" s="39">
        <v>46266</v>
      </c>
      <c r="Q9" s="39">
        <v>46296</v>
      </c>
      <c r="R9" s="39">
        <v>46327</v>
      </c>
      <c r="S9" s="39">
        <v>46357</v>
      </c>
      <c r="T9" s="39">
        <v>46388</v>
      </c>
    </row>
    <row r="10" spans="1:20" ht="12.75" x14ac:dyDescent="0.2">
      <c r="A10" s="30" t="s">
        <v>4</v>
      </c>
      <c r="B10" s="2" t="s">
        <v>5</v>
      </c>
      <c r="C10" s="8" t="s">
        <v>10</v>
      </c>
      <c r="D10" s="9">
        <v>72</v>
      </c>
      <c r="E10" s="6"/>
      <c r="F10" s="34">
        <v>1.65</v>
      </c>
      <c r="G10" s="34">
        <f t="shared" ref="G10:G75" si="0">IFERROR((D10*E10)+(D10*F10),0)</f>
        <v>118.8</v>
      </c>
      <c r="H10" s="93"/>
      <c r="I10" s="44"/>
      <c r="J10" s="10">
        <v>720</v>
      </c>
      <c r="K10" s="10"/>
      <c r="L10" s="10"/>
      <c r="M10" s="10"/>
      <c r="N10" s="10"/>
      <c r="O10" s="10"/>
      <c r="P10" s="10"/>
      <c r="Q10" s="10"/>
      <c r="R10" s="10"/>
      <c r="S10" s="10"/>
      <c r="T10" s="68"/>
    </row>
    <row r="11" spans="1:20" ht="12.75" x14ac:dyDescent="0.2">
      <c r="A11" s="30" t="s">
        <v>4</v>
      </c>
      <c r="B11" s="9" t="s">
        <v>5</v>
      </c>
      <c r="C11" s="8" t="s">
        <v>79</v>
      </c>
      <c r="D11" s="9">
        <v>72</v>
      </c>
      <c r="E11" s="6">
        <v>0.25</v>
      </c>
      <c r="F11" s="41">
        <v>1.64</v>
      </c>
      <c r="G11" s="34">
        <f t="shared" si="0"/>
        <v>136.07999999999998</v>
      </c>
      <c r="H11" s="87"/>
      <c r="I11" s="44"/>
      <c r="J11" s="46"/>
      <c r="K11" s="46"/>
      <c r="L11" s="46"/>
      <c r="M11" s="46"/>
      <c r="N11" s="46">
        <v>1500</v>
      </c>
      <c r="O11" s="46"/>
      <c r="P11" s="46"/>
      <c r="Q11" s="46"/>
      <c r="R11" s="46"/>
      <c r="S11" s="46"/>
      <c r="T11" s="69"/>
    </row>
    <row r="12" spans="1:20" ht="12.75" x14ac:dyDescent="0.2">
      <c r="A12" s="30" t="s">
        <v>4</v>
      </c>
      <c r="B12" s="9" t="s">
        <v>5</v>
      </c>
      <c r="C12" s="18" t="s">
        <v>81</v>
      </c>
      <c r="D12" s="1">
        <v>72</v>
      </c>
      <c r="E12" s="23">
        <v>0.1</v>
      </c>
      <c r="F12" s="34">
        <v>1.64</v>
      </c>
      <c r="G12" s="34">
        <f t="shared" si="0"/>
        <v>125.28</v>
      </c>
      <c r="H12" s="87"/>
      <c r="I12" s="44"/>
      <c r="J12" s="46"/>
      <c r="K12" s="46"/>
      <c r="L12" s="46"/>
      <c r="M12" s="46"/>
      <c r="N12" s="46"/>
      <c r="O12" s="46"/>
      <c r="P12" s="46"/>
      <c r="Q12" s="46"/>
      <c r="R12" s="46">
        <v>1000</v>
      </c>
      <c r="S12" s="46"/>
      <c r="T12" s="69"/>
    </row>
    <row r="13" spans="1:20" ht="12.75" x14ac:dyDescent="0.2">
      <c r="A13" s="30" t="s">
        <v>4</v>
      </c>
      <c r="B13" s="2" t="s">
        <v>5</v>
      </c>
      <c r="C13" s="3" t="s">
        <v>6</v>
      </c>
      <c r="D13" s="4">
        <v>72</v>
      </c>
      <c r="E13" s="6"/>
      <c r="F13" s="34">
        <v>1.65</v>
      </c>
      <c r="G13" s="34">
        <f t="shared" si="0"/>
        <v>118.8</v>
      </c>
      <c r="H13" s="93"/>
      <c r="I13" s="61"/>
      <c r="J13" s="5"/>
      <c r="K13" s="5"/>
      <c r="L13" s="5"/>
      <c r="M13" s="5"/>
      <c r="N13" s="5"/>
      <c r="O13" s="5"/>
      <c r="P13" s="5"/>
      <c r="Q13" s="5"/>
      <c r="R13" s="5">
        <v>10008</v>
      </c>
      <c r="S13" s="5"/>
      <c r="T13" s="68"/>
    </row>
    <row r="14" spans="1:20" ht="12.75" x14ac:dyDescent="0.2">
      <c r="A14" s="30" t="s">
        <v>4</v>
      </c>
      <c r="B14" s="2" t="s">
        <v>5</v>
      </c>
      <c r="C14" s="3" t="s">
        <v>7</v>
      </c>
      <c r="D14" s="4">
        <v>72</v>
      </c>
      <c r="E14" s="6"/>
      <c r="F14" s="34">
        <v>1.65</v>
      </c>
      <c r="G14" s="34">
        <f t="shared" si="0"/>
        <v>118.8</v>
      </c>
      <c r="H14" s="93"/>
      <c r="I14" s="61"/>
      <c r="J14" s="5"/>
      <c r="K14" s="5"/>
      <c r="L14" s="5"/>
      <c r="M14" s="5"/>
      <c r="N14" s="5"/>
      <c r="O14" s="5"/>
      <c r="P14" s="5"/>
      <c r="Q14" s="5"/>
      <c r="R14" s="5"/>
      <c r="S14" s="5"/>
      <c r="T14" s="68"/>
    </row>
    <row r="15" spans="1:20" s="16" customFormat="1" ht="12.75" x14ac:dyDescent="0.2">
      <c r="A15" s="30" t="s">
        <v>4</v>
      </c>
      <c r="B15" s="2" t="s">
        <v>5</v>
      </c>
      <c r="C15" s="3" t="s">
        <v>8</v>
      </c>
      <c r="D15" s="4">
        <v>72</v>
      </c>
      <c r="E15" s="6"/>
      <c r="F15" s="34">
        <v>1.65</v>
      </c>
      <c r="G15" s="34">
        <f t="shared" si="0"/>
        <v>118.8</v>
      </c>
      <c r="H15" s="93">
        <v>0.75</v>
      </c>
      <c r="I15" s="61">
        <v>9504</v>
      </c>
      <c r="J15" s="5"/>
      <c r="K15" s="5"/>
      <c r="L15" s="5"/>
      <c r="M15" s="5"/>
      <c r="N15" s="5"/>
      <c r="O15" s="5"/>
      <c r="P15" s="5"/>
      <c r="Q15" s="5"/>
      <c r="R15" s="5"/>
      <c r="S15" s="5"/>
      <c r="T15" s="69"/>
    </row>
    <row r="16" spans="1:20" ht="12.75" x14ac:dyDescent="0.2">
      <c r="A16" s="30" t="s">
        <v>4</v>
      </c>
      <c r="B16" s="2" t="s">
        <v>5</v>
      </c>
      <c r="C16" s="3" t="s">
        <v>9</v>
      </c>
      <c r="D16" s="4">
        <v>72</v>
      </c>
      <c r="E16" s="6"/>
      <c r="F16" s="34">
        <v>1.65</v>
      </c>
      <c r="G16" s="34">
        <f t="shared" si="0"/>
        <v>118.8</v>
      </c>
      <c r="H16" s="93">
        <v>0.75</v>
      </c>
      <c r="I16" s="61">
        <v>2664</v>
      </c>
      <c r="J16" s="5"/>
      <c r="K16" s="5">
        <v>1080</v>
      </c>
      <c r="L16" s="5"/>
      <c r="M16" s="5"/>
      <c r="N16" s="5"/>
      <c r="O16" s="5"/>
      <c r="P16" s="5"/>
      <c r="Q16" s="5"/>
      <c r="R16" s="5"/>
      <c r="S16" s="5"/>
      <c r="T16" s="68"/>
    </row>
    <row r="17" spans="1:20" ht="12.75" x14ac:dyDescent="0.2">
      <c r="A17" s="30" t="s">
        <v>4</v>
      </c>
      <c r="B17" s="9" t="s">
        <v>5</v>
      </c>
      <c r="C17" s="18" t="s">
        <v>229</v>
      </c>
      <c r="D17" s="1">
        <v>72</v>
      </c>
      <c r="E17" s="23">
        <v>0.3</v>
      </c>
      <c r="F17" s="34">
        <v>1.83</v>
      </c>
      <c r="G17" s="34">
        <f t="shared" si="0"/>
        <v>153.35999999999999</v>
      </c>
      <c r="H17" s="93"/>
      <c r="I17" s="44"/>
      <c r="J17" s="46"/>
      <c r="K17" s="46">
        <v>2160</v>
      </c>
      <c r="L17" s="46">
        <v>432</v>
      </c>
      <c r="M17" s="46">
        <v>2304</v>
      </c>
      <c r="N17" s="46"/>
      <c r="O17" s="46"/>
      <c r="P17" s="46"/>
      <c r="Q17" s="46"/>
      <c r="R17" s="46"/>
      <c r="S17" s="46"/>
      <c r="T17" s="69"/>
    </row>
    <row r="18" spans="1:20" ht="12.75" x14ac:dyDescent="0.2">
      <c r="A18" s="30" t="s">
        <v>4</v>
      </c>
      <c r="B18" s="9" t="s">
        <v>5</v>
      </c>
      <c r="C18" s="18" t="s">
        <v>82</v>
      </c>
      <c r="D18" s="1">
        <v>72</v>
      </c>
      <c r="E18" s="23">
        <v>0.25</v>
      </c>
      <c r="F18" s="34">
        <v>1.64</v>
      </c>
      <c r="G18" s="34">
        <f t="shared" si="0"/>
        <v>136.07999999999998</v>
      </c>
      <c r="H18" s="87"/>
      <c r="I18" s="44"/>
      <c r="J18" s="46"/>
      <c r="K18" s="46"/>
      <c r="L18" s="46"/>
      <c r="M18" s="46"/>
      <c r="N18" s="46">
        <v>500</v>
      </c>
      <c r="O18" s="46"/>
      <c r="P18" s="46"/>
      <c r="Q18" s="46"/>
      <c r="R18" s="46"/>
      <c r="S18" s="46"/>
      <c r="T18" s="69"/>
    </row>
    <row r="19" spans="1:20" ht="12.75" x14ac:dyDescent="0.2">
      <c r="A19" s="30" t="s">
        <v>4</v>
      </c>
      <c r="B19" s="9" t="s">
        <v>5</v>
      </c>
      <c r="C19" s="18" t="s">
        <v>83</v>
      </c>
      <c r="D19" s="1">
        <v>72</v>
      </c>
      <c r="E19" s="23">
        <v>0.25</v>
      </c>
      <c r="F19" s="34">
        <v>1.64</v>
      </c>
      <c r="G19" s="34">
        <f t="shared" si="0"/>
        <v>136.07999999999998</v>
      </c>
      <c r="H19" s="87"/>
      <c r="I19" s="44"/>
      <c r="J19" s="46"/>
      <c r="K19" s="46"/>
      <c r="L19" s="46"/>
      <c r="M19" s="46"/>
      <c r="N19" s="46"/>
      <c r="O19" s="46"/>
      <c r="P19" s="46"/>
      <c r="Q19" s="46"/>
      <c r="R19" s="46">
        <v>7000</v>
      </c>
      <c r="S19" s="46"/>
      <c r="T19" s="69"/>
    </row>
    <row r="20" spans="1:20" ht="12.75" x14ac:dyDescent="0.2">
      <c r="A20" s="30" t="s">
        <v>4</v>
      </c>
      <c r="B20" s="2" t="s">
        <v>5</v>
      </c>
      <c r="C20" s="8" t="s">
        <v>12</v>
      </c>
      <c r="D20" s="9">
        <v>72</v>
      </c>
      <c r="E20" s="6"/>
      <c r="F20" s="34">
        <v>0.5</v>
      </c>
      <c r="G20" s="34">
        <f t="shared" si="0"/>
        <v>36</v>
      </c>
      <c r="H20" s="93"/>
      <c r="I20" s="44"/>
      <c r="J20" s="10">
        <v>2736</v>
      </c>
      <c r="K20" s="10">
        <v>720</v>
      </c>
      <c r="L20" s="10"/>
      <c r="M20" s="10"/>
      <c r="N20" s="10"/>
      <c r="O20" s="10"/>
      <c r="P20" s="10"/>
      <c r="Q20" s="10"/>
      <c r="R20" s="10"/>
      <c r="S20" s="10"/>
      <c r="T20" s="68"/>
    </row>
    <row r="21" spans="1:20" ht="12.75" x14ac:dyDescent="0.2">
      <c r="A21" s="30" t="s">
        <v>4</v>
      </c>
      <c r="B21" s="2" t="s">
        <v>5</v>
      </c>
      <c r="C21" s="12" t="s">
        <v>13</v>
      </c>
      <c r="D21" s="9">
        <v>72</v>
      </c>
      <c r="E21" s="23">
        <v>0.25</v>
      </c>
      <c r="F21" s="34">
        <v>1.65</v>
      </c>
      <c r="G21" s="34">
        <f t="shared" si="0"/>
        <v>136.80000000000001</v>
      </c>
      <c r="H21" s="93"/>
      <c r="I21" s="44"/>
      <c r="J21" s="10"/>
      <c r="K21" s="10"/>
      <c r="L21" s="10"/>
      <c r="M21" s="10"/>
      <c r="N21" s="10"/>
      <c r="O21" s="10"/>
      <c r="P21" s="10"/>
      <c r="Q21" s="10"/>
      <c r="R21" s="10"/>
      <c r="S21" s="10"/>
      <c r="T21" s="68"/>
    </row>
    <row r="22" spans="1:20" ht="12.75" x14ac:dyDescent="0.2">
      <c r="A22" s="30" t="s">
        <v>4</v>
      </c>
      <c r="B22" s="9" t="s">
        <v>5</v>
      </c>
      <c r="C22" s="18" t="s">
        <v>84</v>
      </c>
      <c r="D22" s="1">
        <v>72</v>
      </c>
      <c r="E22" s="23">
        <v>0.25</v>
      </c>
      <c r="F22" s="34">
        <v>1.64</v>
      </c>
      <c r="G22" s="34">
        <f t="shared" si="0"/>
        <v>136.07999999999998</v>
      </c>
      <c r="H22" s="87"/>
      <c r="I22" s="44"/>
      <c r="J22" s="46"/>
      <c r="K22" s="46"/>
      <c r="L22" s="46"/>
      <c r="M22" s="46"/>
      <c r="N22" s="46"/>
      <c r="O22" s="46"/>
      <c r="P22" s="46"/>
      <c r="Q22" s="46"/>
      <c r="R22" s="46"/>
      <c r="S22" s="46"/>
      <c r="T22" s="69"/>
    </row>
    <row r="23" spans="1:20" ht="12.75" x14ac:dyDescent="0.2">
      <c r="A23" s="30" t="s">
        <v>4</v>
      </c>
      <c r="B23" s="2" t="s">
        <v>5</v>
      </c>
      <c r="C23" s="8" t="s">
        <v>14</v>
      </c>
      <c r="D23" s="9">
        <v>72</v>
      </c>
      <c r="E23" s="6"/>
      <c r="F23" s="34">
        <v>1.65</v>
      </c>
      <c r="G23" s="34">
        <f t="shared" si="0"/>
        <v>118.8</v>
      </c>
      <c r="H23" s="93"/>
      <c r="I23" s="44"/>
      <c r="J23" s="10">
        <v>3312</v>
      </c>
      <c r="K23" s="10"/>
      <c r="L23" s="10"/>
      <c r="M23" s="10"/>
      <c r="N23" s="10">
        <v>1800</v>
      </c>
      <c r="O23" s="10"/>
      <c r="P23" s="10"/>
      <c r="Q23" s="10"/>
      <c r="R23" s="10"/>
      <c r="S23" s="10"/>
      <c r="T23" s="68"/>
    </row>
    <row r="24" spans="1:20" s="17" customFormat="1" ht="12.75" x14ac:dyDescent="0.2">
      <c r="A24" s="30" t="s">
        <v>4</v>
      </c>
      <c r="B24" s="9" t="s">
        <v>5</v>
      </c>
      <c r="C24" s="18" t="s">
        <v>85</v>
      </c>
      <c r="D24" s="1">
        <v>72</v>
      </c>
      <c r="E24" s="23">
        <v>0.3</v>
      </c>
      <c r="F24" s="34">
        <v>1.64</v>
      </c>
      <c r="G24" s="34">
        <f t="shared" si="0"/>
        <v>139.68</v>
      </c>
      <c r="H24" s="87"/>
      <c r="I24" s="44"/>
      <c r="J24" s="46"/>
      <c r="K24" s="46"/>
      <c r="L24" s="46"/>
      <c r="M24" s="46"/>
      <c r="N24" s="46"/>
      <c r="O24" s="46"/>
      <c r="P24" s="46"/>
      <c r="Q24" s="46"/>
      <c r="R24" s="46"/>
      <c r="S24" s="46"/>
      <c r="T24" s="69"/>
    </row>
    <row r="25" spans="1:20" ht="12.75" x14ac:dyDescent="0.2">
      <c r="A25" s="30" t="s">
        <v>4</v>
      </c>
      <c r="B25" s="2" t="s">
        <v>5</v>
      </c>
      <c r="C25" s="13" t="s">
        <v>15</v>
      </c>
      <c r="D25" s="9">
        <v>72</v>
      </c>
      <c r="E25" s="23">
        <v>0.25</v>
      </c>
      <c r="F25" s="34">
        <v>1.65</v>
      </c>
      <c r="G25" s="34">
        <f t="shared" si="0"/>
        <v>136.80000000000001</v>
      </c>
      <c r="H25" s="93"/>
      <c r="I25" s="44"/>
      <c r="J25" s="10"/>
      <c r="K25" s="10"/>
      <c r="L25" s="10"/>
      <c r="M25" s="10"/>
      <c r="N25" s="10">
        <v>7200</v>
      </c>
      <c r="O25" s="10"/>
      <c r="P25" s="10">
        <v>5040</v>
      </c>
      <c r="Q25" s="10"/>
      <c r="R25" s="10"/>
      <c r="S25" s="10"/>
      <c r="T25" s="68"/>
    </row>
    <row r="26" spans="1:20" ht="12.75" x14ac:dyDescent="0.2">
      <c r="A26" s="30" t="s">
        <v>4</v>
      </c>
      <c r="B26" s="2" t="s">
        <v>16</v>
      </c>
      <c r="C26" s="8" t="s">
        <v>20</v>
      </c>
      <c r="D26" s="9">
        <v>72</v>
      </c>
      <c r="E26" s="6"/>
      <c r="F26" s="34">
        <v>2.08</v>
      </c>
      <c r="G26" s="34">
        <f t="shared" si="0"/>
        <v>149.76</v>
      </c>
      <c r="H26" s="93"/>
      <c r="I26" s="44"/>
      <c r="J26" s="10"/>
      <c r="K26" s="10"/>
      <c r="L26" s="10"/>
      <c r="M26" s="10"/>
      <c r="N26" s="10"/>
      <c r="O26" s="10"/>
      <c r="P26" s="10"/>
      <c r="Q26" s="10"/>
      <c r="R26" s="10">
        <v>1008</v>
      </c>
      <c r="S26" s="10">
        <v>1008</v>
      </c>
      <c r="T26" s="68"/>
    </row>
    <row r="27" spans="1:20" s="15" customFormat="1" ht="12.75" x14ac:dyDescent="0.2">
      <c r="A27" s="30" t="s">
        <v>4</v>
      </c>
      <c r="B27" s="2" t="s">
        <v>16</v>
      </c>
      <c r="C27" s="13" t="s">
        <v>17</v>
      </c>
      <c r="D27" s="9">
        <v>72</v>
      </c>
      <c r="E27" s="43"/>
      <c r="F27" s="41">
        <v>1.79</v>
      </c>
      <c r="G27" s="34">
        <f t="shared" si="0"/>
        <v>128.88</v>
      </c>
      <c r="H27" s="93"/>
      <c r="I27" s="44">
        <v>2016</v>
      </c>
      <c r="J27" s="10"/>
      <c r="K27" s="10"/>
      <c r="L27" s="10"/>
      <c r="M27" s="10"/>
      <c r="N27" s="10"/>
      <c r="O27" s="10"/>
      <c r="P27" s="10"/>
      <c r="Q27" s="10"/>
      <c r="R27" s="10"/>
      <c r="S27" s="10">
        <v>1008</v>
      </c>
      <c r="T27" s="70"/>
    </row>
    <row r="28" spans="1:20" ht="12.75" hidden="1" x14ac:dyDescent="0.2">
      <c r="A28" s="30" t="s">
        <v>4</v>
      </c>
      <c r="B28" s="2" t="s">
        <v>16</v>
      </c>
      <c r="C28" s="13" t="s">
        <v>17</v>
      </c>
      <c r="D28" s="9" t="s">
        <v>18</v>
      </c>
      <c r="E28" s="43"/>
      <c r="F28" s="41">
        <v>0.95</v>
      </c>
      <c r="G28" s="34">
        <f t="shared" si="0"/>
        <v>0</v>
      </c>
      <c r="H28" s="34"/>
      <c r="I28" s="44"/>
      <c r="J28" s="10"/>
      <c r="K28" s="10"/>
      <c r="L28" s="10"/>
      <c r="M28" s="10"/>
      <c r="N28" s="10"/>
      <c r="O28" s="10"/>
      <c r="P28" s="10"/>
      <c r="Q28" s="10"/>
      <c r="R28" s="10"/>
      <c r="S28" s="10"/>
      <c r="T28" s="68"/>
    </row>
    <row r="29" spans="1:20" ht="12.75" x14ac:dyDescent="0.2">
      <c r="A29" s="30" t="s">
        <v>4</v>
      </c>
      <c r="B29" s="2" t="s">
        <v>16</v>
      </c>
      <c r="C29" s="8" t="s">
        <v>19</v>
      </c>
      <c r="D29" s="9">
        <v>72</v>
      </c>
      <c r="E29" s="6"/>
      <c r="F29" s="34">
        <v>1.79</v>
      </c>
      <c r="G29" s="34">
        <f t="shared" si="0"/>
        <v>128.88</v>
      </c>
      <c r="H29" s="93"/>
      <c r="I29" s="44"/>
      <c r="J29" s="10"/>
      <c r="K29" s="10">
        <v>6768</v>
      </c>
      <c r="L29" s="10">
        <v>216</v>
      </c>
      <c r="M29" s="10">
        <v>4392</v>
      </c>
      <c r="N29" s="10">
        <v>10152</v>
      </c>
      <c r="O29" s="10">
        <v>4536</v>
      </c>
      <c r="P29" s="10">
        <v>12600</v>
      </c>
      <c r="Q29" s="10">
        <v>10224</v>
      </c>
      <c r="R29" s="10"/>
      <c r="S29" s="10">
        <v>1512</v>
      </c>
      <c r="T29" s="68"/>
    </row>
    <row r="30" spans="1:20" ht="12.75" x14ac:dyDescent="0.2">
      <c r="A30" s="30" t="s">
        <v>4</v>
      </c>
      <c r="B30" s="2" t="s">
        <v>16</v>
      </c>
      <c r="C30" s="8" t="s">
        <v>19</v>
      </c>
      <c r="D30" s="9">
        <v>24</v>
      </c>
      <c r="E30" s="6"/>
      <c r="F30" s="34">
        <v>3.35</v>
      </c>
      <c r="G30" s="34">
        <f t="shared" si="0"/>
        <v>80.400000000000006</v>
      </c>
      <c r="H30" s="34"/>
      <c r="I30" s="44"/>
      <c r="J30" s="10"/>
      <c r="K30" s="10"/>
      <c r="L30" s="10"/>
      <c r="M30" s="10"/>
      <c r="N30" s="10"/>
      <c r="O30" s="10"/>
      <c r="P30" s="10"/>
      <c r="Q30" s="10"/>
      <c r="R30" s="10"/>
      <c r="S30" s="10"/>
      <c r="T30" s="68"/>
    </row>
    <row r="31" spans="1:20" ht="12.75" hidden="1" x14ac:dyDescent="0.2">
      <c r="A31" s="30" t="s">
        <v>4</v>
      </c>
      <c r="B31" s="2" t="s">
        <v>16</v>
      </c>
      <c r="C31" s="8" t="s">
        <v>19</v>
      </c>
      <c r="D31" s="9" t="s">
        <v>18</v>
      </c>
      <c r="E31" s="6"/>
      <c r="F31" s="34">
        <v>0.95</v>
      </c>
      <c r="G31" s="34">
        <f t="shared" si="0"/>
        <v>0</v>
      </c>
      <c r="H31" s="34"/>
      <c r="I31" s="44"/>
      <c r="J31" s="10"/>
      <c r="K31" s="10"/>
      <c r="L31" s="10"/>
      <c r="M31" s="10"/>
      <c r="N31" s="10"/>
      <c r="O31" s="10"/>
      <c r="P31" s="10"/>
      <c r="Q31" s="10"/>
      <c r="R31" s="10"/>
      <c r="S31" s="10"/>
      <c r="T31" s="68"/>
    </row>
    <row r="32" spans="1:20" ht="12.75" x14ac:dyDescent="0.2">
      <c r="A32" s="30" t="s">
        <v>4</v>
      </c>
      <c r="B32" s="2" t="s">
        <v>16</v>
      </c>
      <c r="C32" s="8" t="s">
        <v>21</v>
      </c>
      <c r="D32" s="9">
        <v>72</v>
      </c>
      <c r="E32" s="6"/>
      <c r="F32" s="34">
        <v>1.35</v>
      </c>
      <c r="G32" s="34">
        <f t="shared" si="0"/>
        <v>97.2</v>
      </c>
      <c r="H32" s="93"/>
      <c r="I32" s="44">
        <v>720</v>
      </c>
      <c r="J32" s="10"/>
      <c r="K32" s="10"/>
      <c r="L32" s="10"/>
      <c r="M32" s="10">
        <v>1080</v>
      </c>
      <c r="N32" s="10"/>
      <c r="O32" s="10"/>
      <c r="P32" s="10"/>
      <c r="Q32" s="10"/>
      <c r="R32" s="10"/>
      <c r="S32" s="10">
        <v>1008</v>
      </c>
      <c r="T32" s="68"/>
    </row>
    <row r="33" spans="1:20" ht="12.75" hidden="1" x14ac:dyDescent="0.2">
      <c r="A33" s="30" t="s">
        <v>4</v>
      </c>
      <c r="B33" s="2" t="s">
        <v>16</v>
      </c>
      <c r="C33" s="8" t="s">
        <v>21</v>
      </c>
      <c r="D33" s="9" t="s">
        <v>18</v>
      </c>
      <c r="E33" s="6"/>
      <c r="F33" s="34">
        <v>0.95</v>
      </c>
      <c r="G33" s="34">
        <f t="shared" si="0"/>
        <v>0</v>
      </c>
      <c r="H33" s="34"/>
      <c r="I33" s="44"/>
      <c r="J33" s="10"/>
      <c r="K33" s="10"/>
      <c r="L33" s="10"/>
      <c r="M33" s="10"/>
      <c r="N33" s="10"/>
      <c r="O33" s="10"/>
      <c r="P33" s="10"/>
      <c r="Q33" s="10"/>
      <c r="R33" s="10"/>
      <c r="S33" s="10"/>
      <c r="T33" s="68"/>
    </row>
    <row r="34" spans="1:20" ht="12.75" x14ac:dyDescent="0.2">
      <c r="A34" s="30" t="s">
        <v>4</v>
      </c>
      <c r="B34" s="2" t="s">
        <v>16</v>
      </c>
      <c r="C34" s="8" t="s">
        <v>22</v>
      </c>
      <c r="D34" s="9">
        <v>72</v>
      </c>
      <c r="E34" s="6"/>
      <c r="F34" s="34">
        <v>1.35</v>
      </c>
      <c r="G34" s="34">
        <f t="shared" si="0"/>
        <v>97.2</v>
      </c>
      <c r="H34" s="93"/>
      <c r="I34" s="44"/>
      <c r="J34" s="10"/>
      <c r="K34" s="10"/>
      <c r="L34" s="10"/>
      <c r="M34" s="10"/>
      <c r="N34" s="10"/>
      <c r="O34" s="10"/>
      <c r="P34" s="10"/>
      <c r="Q34" s="10"/>
      <c r="R34" s="10"/>
      <c r="S34" s="10"/>
      <c r="T34" s="68"/>
    </row>
    <row r="35" spans="1:20" s="14" customFormat="1" ht="12.75" x14ac:dyDescent="0.2">
      <c r="A35" s="30" t="s">
        <v>4</v>
      </c>
      <c r="B35" s="2" t="s">
        <v>16</v>
      </c>
      <c r="C35" s="8" t="s">
        <v>23</v>
      </c>
      <c r="D35" s="9">
        <v>72</v>
      </c>
      <c r="E35" s="6"/>
      <c r="F35" s="34">
        <v>1.79</v>
      </c>
      <c r="G35" s="34">
        <f t="shared" si="0"/>
        <v>128.88</v>
      </c>
      <c r="H35" s="93"/>
      <c r="I35" s="44"/>
      <c r="J35" s="10"/>
      <c r="K35" s="10"/>
      <c r="L35" s="10">
        <v>144</v>
      </c>
      <c r="M35" s="10">
        <v>792</v>
      </c>
      <c r="N35" s="10">
        <v>432</v>
      </c>
      <c r="O35" s="10">
        <v>864</v>
      </c>
      <c r="P35" s="10"/>
      <c r="Q35" s="10"/>
      <c r="R35" s="10">
        <v>1234</v>
      </c>
      <c r="S35" s="10"/>
      <c r="T35" s="71"/>
    </row>
    <row r="36" spans="1:20" ht="12.75" hidden="1" x14ac:dyDescent="0.2">
      <c r="A36" s="30" t="s">
        <v>4</v>
      </c>
      <c r="B36" s="2" t="s">
        <v>16</v>
      </c>
      <c r="C36" s="8" t="s">
        <v>23</v>
      </c>
      <c r="D36" s="9" t="s">
        <v>18</v>
      </c>
      <c r="E36" s="6"/>
      <c r="F36" s="34">
        <v>0.95</v>
      </c>
      <c r="G36" s="34">
        <f t="shared" si="0"/>
        <v>0</v>
      </c>
      <c r="H36" s="34"/>
      <c r="I36" s="44"/>
      <c r="J36" s="10"/>
      <c r="K36" s="10"/>
      <c r="L36" s="10"/>
      <c r="M36" s="10"/>
      <c r="N36" s="10"/>
      <c r="O36" s="10"/>
      <c r="P36" s="10"/>
      <c r="Q36" s="10"/>
      <c r="R36" s="10"/>
      <c r="S36" s="10"/>
      <c r="T36" s="68"/>
    </row>
    <row r="37" spans="1:20" ht="12.75" x14ac:dyDescent="0.2">
      <c r="A37" s="30" t="s">
        <v>4</v>
      </c>
      <c r="B37" s="2" t="s">
        <v>16</v>
      </c>
      <c r="C37" s="8" t="s">
        <v>24</v>
      </c>
      <c r="D37" s="9">
        <v>72</v>
      </c>
      <c r="E37" s="43"/>
      <c r="F37" s="41">
        <v>2.25</v>
      </c>
      <c r="G37" s="34">
        <f t="shared" si="0"/>
        <v>162</v>
      </c>
      <c r="H37" s="93"/>
      <c r="I37" s="44"/>
      <c r="J37" s="10"/>
      <c r="K37" s="10"/>
      <c r="L37" s="10"/>
      <c r="M37" s="10"/>
      <c r="N37" s="10"/>
      <c r="O37" s="10"/>
      <c r="P37" s="10"/>
      <c r="Q37" s="10"/>
      <c r="R37" s="10">
        <v>2016</v>
      </c>
      <c r="S37" s="10">
        <v>2016</v>
      </c>
      <c r="T37" s="68"/>
    </row>
    <row r="38" spans="1:20" ht="12.75" hidden="1" x14ac:dyDescent="0.2">
      <c r="A38" s="30" t="s">
        <v>4</v>
      </c>
      <c r="B38" s="2" t="s">
        <v>16</v>
      </c>
      <c r="C38" s="8" t="s">
        <v>24</v>
      </c>
      <c r="D38" s="9" t="s">
        <v>18</v>
      </c>
      <c r="E38" s="43"/>
      <c r="F38" s="41">
        <v>1.25</v>
      </c>
      <c r="G38" s="34">
        <f t="shared" si="0"/>
        <v>0</v>
      </c>
      <c r="H38" s="94"/>
      <c r="I38" s="44"/>
      <c r="J38" s="10"/>
      <c r="K38" s="10"/>
      <c r="L38" s="10"/>
      <c r="M38" s="10"/>
      <c r="N38" s="10"/>
      <c r="O38" s="10"/>
      <c r="P38" s="10"/>
      <c r="Q38" s="10"/>
      <c r="R38" s="10"/>
      <c r="S38" s="10"/>
      <c r="T38" s="68"/>
    </row>
    <row r="39" spans="1:20" ht="12.75" x14ac:dyDescent="0.2">
      <c r="A39" s="30" t="s">
        <v>4</v>
      </c>
      <c r="B39" s="2" t="s">
        <v>16</v>
      </c>
      <c r="C39" s="8" t="s">
        <v>25</v>
      </c>
      <c r="D39" s="9">
        <v>72</v>
      </c>
      <c r="E39" s="6"/>
      <c r="F39" s="34">
        <v>1.35</v>
      </c>
      <c r="G39" s="34">
        <f t="shared" si="0"/>
        <v>97.2</v>
      </c>
      <c r="H39" s="93"/>
      <c r="I39" s="44">
        <v>1800</v>
      </c>
      <c r="J39" s="10"/>
      <c r="K39" s="10"/>
      <c r="L39" s="10"/>
      <c r="M39" s="10">
        <v>1152</v>
      </c>
      <c r="N39" s="10"/>
      <c r="O39" s="10"/>
      <c r="P39" s="10"/>
      <c r="Q39" s="10"/>
      <c r="R39" s="10">
        <v>1008</v>
      </c>
      <c r="S39" s="10"/>
      <c r="T39" s="68"/>
    </row>
    <row r="40" spans="1:20" ht="12.75" x14ac:dyDescent="0.2">
      <c r="A40" s="30" t="s">
        <v>4</v>
      </c>
      <c r="B40" s="2" t="s">
        <v>16</v>
      </c>
      <c r="C40" s="8" t="s">
        <v>25</v>
      </c>
      <c r="D40" s="9">
        <v>24</v>
      </c>
      <c r="E40" s="6"/>
      <c r="F40" s="34">
        <v>2.25</v>
      </c>
      <c r="G40" s="34">
        <f t="shared" si="0"/>
        <v>54</v>
      </c>
      <c r="H40" s="94"/>
      <c r="I40" s="63"/>
      <c r="J40" s="10"/>
      <c r="K40" s="10"/>
      <c r="L40" s="10"/>
      <c r="M40" s="10"/>
      <c r="N40" s="10"/>
      <c r="O40" s="10"/>
      <c r="P40" s="10"/>
      <c r="Q40" s="10"/>
      <c r="R40" s="10"/>
      <c r="S40" s="10"/>
      <c r="T40" s="68"/>
    </row>
    <row r="41" spans="1:20" ht="12.75" x14ac:dyDescent="0.2">
      <c r="A41" s="30" t="s">
        <v>4</v>
      </c>
      <c r="B41" s="2" t="s">
        <v>26</v>
      </c>
      <c r="C41" s="12" t="s">
        <v>27</v>
      </c>
      <c r="D41" s="9">
        <v>72</v>
      </c>
      <c r="E41" s="43"/>
      <c r="F41" s="41">
        <v>1.73</v>
      </c>
      <c r="G41" s="34">
        <f t="shared" si="0"/>
        <v>124.56</v>
      </c>
      <c r="H41" s="93">
        <v>1</v>
      </c>
      <c r="I41" s="44">
        <v>720</v>
      </c>
      <c r="J41" s="10"/>
      <c r="K41" s="10"/>
      <c r="L41" s="10">
        <v>2304</v>
      </c>
      <c r="M41" s="10">
        <v>864</v>
      </c>
      <c r="N41" s="10"/>
      <c r="O41" s="10"/>
      <c r="P41" s="10"/>
      <c r="Q41" s="10"/>
      <c r="R41" s="10">
        <v>1008</v>
      </c>
      <c r="S41" s="10"/>
      <c r="T41" s="68"/>
    </row>
    <row r="42" spans="1:20" ht="12.75" hidden="1" x14ac:dyDescent="0.2">
      <c r="A42" s="30" t="s">
        <v>4</v>
      </c>
      <c r="B42" s="2" t="s">
        <v>26</v>
      </c>
      <c r="C42" s="12" t="s">
        <v>27</v>
      </c>
      <c r="D42" s="9" t="s">
        <v>18</v>
      </c>
      <c r="E42" s="43"/>
      <c r="F42" s="41">
        <v>0.75</v>
      </c>
      <c r="G42" s="34">
        <f t="shared" si="0"/>
        <v>0</v>
      </c>
      <c r="H42" s="34"/>
      <c r="I42" s="44"/>
      <c r="J42" s="10"/>
      <c r="K42" s="10"/>
      <c r="L42" s="10"/>
      <c r="M42" s="10"/>
      <c r="N42" s="10"/>
      <c r="O42" s="10"/>
      <c r="P42" s="10"/>
      <c r="Q42" s="10"/>
      <c r="R42" s="10"/>
      <c r="S42" s="10"/>
      <c r="T42" s="68"/>
    </row>
    <row r="43" spans="1:20" ht="12.75" x14ac:dyDescent="0.2">
      <c r="A43" s="30" t="s">
        <v>4</v>
      </c>
      <c r="B43" s="2" t="s">
        <v>26</v>
      </c>
      <c r="C43" s="12" t="s">
        <v>28</v>
      </c>
      <c r="D43" s="9">
        <v>72</v>
      </c>
      <c r="E43" s="43"/>
      <c r="F43" s="41">
        <v>1.73</v>
      </c>
      <c r="G43" s="34">
        <f t="shared" si="0"/>
        <v>124.56</v>
      </c>
      <c r="H43" s="93">
        <v>1</v>
      </c>
      <c r="I43" s="44">
        <v>3960</v>
      </c>
      <c r="J43" s="10"/>
      <c r="K43" s="10">
        <v>1080</v>
      </c>
      <c r="L43" s="10"/>
      <c r="M43" s="10"/>
      <c r="N43" s="10"/>
      <c r="O43" s="10">
        <v>792</v>
      </c>
      <c r="P43" s="10"/>
      <c r="Q43" s="10"/>
      <c r="R43" s="10">
        <v>1008</v>
      </c>
      <c r="S43" s="10"/>
      <c r="T43" s="68"/>
    </row>
    <row r="44" spans="1:20" ht="12.75" hidden="1" x14ac:dyDescent="0.2">
      <c r="A44" s="30" t="s">
        <v>4</v>
      </c>
      <c r="B44" s="2" t="s">
        <v>26</v>
      </c>
      <c r="C44" s="12" t="s">
        <v>28</v>
      </c>
      <c r="D44" s="9" t="s">
        <v>18</v>
      </c>
      <c r="E44" s="43"/>
      <c r="F44" s="41">
        <v>0.75</v>
      </c>
      <c r="G44" s="34">
        <f t="shared" si="0"/>
        <v>0</v>
      </c>
      <c r="H44" s="34"/>
      <c r="I44" s="44"/>
      <c r="J44" s="10"/>
      <c r="K44" s="10"/>
      <c r="L44" s="10"/>
      <c r="M44" s="10"/>
      <c r="N44" s="10"/>
      <c r="O44" s="10"/>
      <c r="P44" s="10"/>
      <c r="Q44" s="10"/>
      <c r="R44" s="10"/>
      <c r="S44" s="10"/>
      <c r="T44" s="68"/>
    </row>
    <row r="45" spans="1:20" ht="12.75" x14ac:dyDescent="0.2">
      <c r="A45" s="30" t="s">
        <v>4</v>
      </c>
      <c r="B45" s="2" t="s">
        <v>29</v>
      </c>
      <c r="C45" s="8" t="s">
        <v>30</v>
      </c>
      <c r="D45" s="9">
        <v>72</v>
      </c>
      <c r="E45" s="6"/>
      <c r="F45" s="34">
        <v>1.55</v>
      </c>
      <c r="G45" s="34">
        <f t="shared" si="0"/>
        <v>111.60000000000001</v>
      </c>
      <c r="H45" s="93"/>
      <c r="I45" s="44"/>
      <c r="J45" s="10"/>
      <c r="K45" s="10"/>
      <c r="L45" s="10"/>
      <c r="M45" s="10"/>
      <c r="N45" s="10"/>
      <c r="O45" s="10">
        <v>1008</v>
      </c>
      <c r="P45" s="10"/>
      <c r="Q45" s="10"/>
      <c r="R45" s="10">
        <v>3024</v>
      </c>
      <c r="S45" s="10"/>
      <c r="T45" s="68"/>
    </row>
    <row r="46" spans="1:20" s="19" customFormat="1" ht="12.75" hidden="1" x14ac:dyDescent="0.2">
      <c r="A46" s="30" t="s">
        <v>4</v>
      </c>
      <c r="B46" s="2" t="s">
        <v>29</v>
      </c>
      <c r="C46" s="8" t="s">
        <v>30</v>
      </c>
      <c r="D46" s="9" t="s">
        <v>18</v>
      </c>
      <c r="E46" s="6"/>
      <c r="F46" s="34">
        <v>0.77</v>
      </c>
      <c r="G46" s="34">
        <f t="shared" si="0"/>
        <v>0</v>
      </c>
      <c r="H46" s="34"/>
      <c r="I46" s="44"/>
      <c r="J46" s="10"/>
      <c r="K46" s="10"/>
      <c r="L46" s="10"/>
      <c r="M46" s="10"/>
      <c r="N46" s="10"/>
      <c r="O46" s="10"/>
      <c r="P46" s="10"/>
      <c r="Q46" s="10"/>
      <c r="R46" s="10"/>
      <c r="S46" s="10"/>
      <c r="T46" s="70"/>
    </row>
    <row r="47" spans="1:20" ht="12.75" x14ac:dyDescent="0.2">
      <c r="A47" s="30" t="s">
        <v>4</v>
      </c>
      <c r="B47" s="1" t="s">
        <v>31</v>
      </c>
      <c r="C47" s="18" t="s">
        <v>86</v>
      </c>
      <c r="D47" s="1">
        <v>72</v>
      </c>
      <c r="E47" s="23"/>
      <c r="F47" s="34">
        <v>1.5</v>
      </c>
      <c r="G47" s="34">
        <f t="shared" si="0"/>
        <v>108</v>
      </c>
      <c r="H47" s="93"/>
      <c r="I47" s="45"/>
      <c r="J47" s="24"/>
      <c r="K47" s="24"/>
      <c r="L47" s="24"/>
      <c r="M47" s="24"/>
      <c r="N47" s="24"/>
      <c r="O47" s="24">
        <v>5000</v>
      </c>
      <c r="P47" s="24">
        <v>5000</v>
      </c>
      <c r="Q47" s="24">
        <v>5000</v>
      </c>
      <c r="R47" s="24">
        <v>5000</v>
      </c>
      <c r="S47" s="24">
        <v>5000</v>
      </c>
      <c r="T47" s="68"/>
    </row>
    <row r="48" spans="1:20" ht="12.75" hidden="1" x14ac:dyDescent="0.2">
      <c r="A48" s="30" t="s">
        <v>4</v>
      </c>
      <c r="B48" s="1" t="s">
        <v>31</v>
      </c>
      <c r="C48" s="18" t="s">
        <v>86</v>
      </c>
      <c r="D48" s="1" t="s">
        <v>18</v>
      </c>
      <c r="E48" s="23"/>
      <c r="F48" s="34">
        <v>0.55000000000000004</v>
      </c>
      <c r="G48" s="34">
        <f t="shared" si="0"/>
        <v>0</v>
      </c>
      <c r="H48" s="34"/>
      <c r="I48" s="45"/>
      <c r="J48" s="26"/>
      <c r="K48" s="24"/>
      <c r="L48" s="24">
        <v>2000</v>
      </c>
      <c r="M48" s="24">
        <v>5000</v>
      </c>
      <c r="N48" s="24">
        <v>5000</v>
      </c>
      <c r="O48" s="24">
        <v>5000</v>
      </c>
      <c r="P48" s="24">
        <v>5000</v>
      </c>
      <c r="Q48" s="24">
        <v>5000</v>
      </c>
      <c r="R48" s="24">
        <v>5000</v>
      </c>
      <c r="S48" s="24">
        <v>5000</v>
      </c>
      <c r="T48" s="68"/>
    </row>
    <row r="49" spans="1:20" ht="12.75" x14ac:dyDescent="0.2">
      <c r="A49" s="30" t="s">
        <v>4</v>
      </c>
      <c r="B49" s="1" t="s">
        <v>31</v>
      </c>
      <c r="C49" s="18" t="s">
        <v>87</v>
      </c>
      <c r="D49" s="1">
        <v>72</v>
      </c>
      <c r="E49" s="23"/>
      <c r="F49" s="41">
        <v>2.0499999999999998</v>
      </c>
      <c r="G49" s="34">
        <f t="shared" si="0"/>
        <v>147.6</v>
      </c>
      <c r="H49" s="93"/>
      <c r="I49" s="45"/>
      <c r="J49" s="24"/>
      <c r="K49" s="24"/>
      <c r="L49" s="24"/>
      <c r="M49" s="24"/>
      <c r="N49" s="24"/>
      <c r="O49" s="24"/>
      <c r="P49" s="24"/>
      <c r="Q49" s="24">
        <v>504</v>
      </c>
      <c r="R49" s="24">
        <v>504</v>
      </c>
      <c r="S49" s="24">
        <v>504</v>
      </c>
      <c r="T49" s="68"/>
    </row>
    <row r="50" spans="1:20" ht="12.75" x14ac:dyDescent="0.2">
      <c r="A50" s="30" t="s">
        <v>4</v>
      </c>
      <c r="B50" s="2" t="s">
        <v>31</v>
      </c>
      <c r="C50" s="8" t="s">
        <v>32</v>
      </c>
      <c r="D50" s="9">
        <v>24</v>
      </c>
      <c r="E50" s="6"/>
      <c r="F50" s="34">
        <v>2.0499999999999998</v>
      </c>
      <c r="G50" s="34">
        <f t="shared" si="0"/>
        <v>49.199999999999996</v>
      </c>
      <c r="H50" s="94"/>
      <c r="I50" s="44"/>
      <c r="J50" s="10"/>
      <c r="K50" s="10"/>
      <c r="L50" s="10"/>
      <c r="M50" s="10"/>
      <c r="N50" s="10">
        <v>720</v>
      </c>
      <c r="O50" s="10"/>
      <c r="P50" s="10"/>
      <c r="Q50" s="10">
        <v>1000</v>
      </c>
      <c r="R50" s="10"/>
      <c r="S50" s="10"/>
      <c r="T50" s="68"/>
    </row>
    <row r="51" spans="1:20" ht="12.75" x14ac:dyDescent="0.2">
      <c r="A51" s="30" t="s">
        <v>4</v>
      </c>
      <c r="B51" s="1" t="s">
        <v>29</v>
      </c>
      <c r="C51" s="18" t="s">
        <v>180</v>
      </c>
      <c r="D51" s="1">
        <v>72</v>
      </c>
      <c r="E51" s="23"/>
      <c r="F51" s="34">
        <v>1.58</v>
      </c>
      <c r="G51" s="34">
        <f t="shared" si="0"/>
        <v>113.76</v>
      </c>
      <c r="H51" s="87"/>
      <c r="I51" s="44"/>
      <c r="J51" s="46"/>
      <c r="K51" s="46"/>
      <c r="L51" s="46"/>
      <c r="M51" s="46"/>
      <c r="N51" s="46"/>
      <c r="O51" s="46"/>
      <c r="P51" s="46">
        <v>1000</v>
      </c>
      <c r="Q51" s="46">
        <v>1000</v>
      </c>
      <c r="R51" s="46">
        <v>3500</v>
      </c>
      <c r="S51" s="46">
        <v>5000</v>
      </c>
      <c r="T51" s="69">
        <v>5000</v>
      </c>
    </row>
    <row r="52" spans="1:20" ht="12.75" x14ac:dyDescent="0.2">
      <c r="A52" s="30" t="s">
        <v>4</v>
      </c>
      <c r="B52" s="1" t="s">
        <v>29</v>
      </c>
      <c r="C52" s="18" t="s">
        <v>181</v>
      </c>
      <c r="D52" s="1">
        <v>72</v>
      </c>
      <c r="E52" s="23">
        <v>0.35</v>
      </c>
      <c r="F52" s="34">
        <v>1.61</v>
      </c>
      <c r="G52" s="34">
        <f t="shared" si="0"/>
        <v>141.12</v>
      </c>
      <c r="H52" s="87"/>
      <c r="I52" s="44"/>
      <c r="J52" s="44">
        <v>216</v>
      </c>
      <c r="K52" s="46"/>
      <c r="L52" s="46"/>
      <c r="M52" s="46"/>
      <c r="N52" s="46"/>
      <c r="O52" s="46"/>
      <c r="P52" s="46"/>
      <c r="Q52" s="46"/>
      <c r="R52" s="46"/>
      <c r="S52" s="46"/>
      <c r="T52" s="69"/>
    </row>
    <row r="53" spans="1:20" ht="12.75" hidden="1" x14ac:dyDescent="0.2">
      <c r="A53" s="30" t="s">
        <v>4</v>
      </c>
      <c r="B53" s="1" t="s">
        <v>29</v>
      </c>
      <c r="C53" s="18" t="s">
        <v>182</v>
      </c>
      <c r="D53" s="1">
        <v>75</v>
      </c>
      <c r="E53" s="23"/>
      <c r="F53" s="34">
        <v>1.8</v>
      </c>
      <c r="G53" s="34">
        <f t="shared" si="0"/>
        <v>135</v>
      </c>
      <c r="H53" s="34"/>
      <c r="I53" s="44"/>
      <c r="J53" s="46"/>
      <c r="K53" s="46"/>
      <c r="L53" s="46"/>
      <c r="M53" s="46"/>
      <c r="N53" s="46"/>
      <c r="O53" s="46"/>
      <c r="P53" s="46"/>
      <c r="Q53" s="46">
        <v>284</v>
      </c>
      <c r="R53" s="46"/>
      <c r="S53" s="46"/>
      <c r="T53" s="69"/>
    </row>
    <row r="54" spans="1:20" ht="12.75" x14ac:dyDescent="0.2">
      <c r="A54" s="30" t="s">
        <v>4</v>
      </c>
      <c r="B54" s="1" t="s">
        <v>29</v>
      </c>
      <c r="C54" s="18" t="s">
        <v>183</v>
      </c>
      <c r="D54" s="1">
        <v>72</v>
      </c>
      <c r="E54" s="23">
        <v>0.2</v>
      </c>
      <c r="F54" s="34">
        <v>1.61</v>
      </c>
      <c r="G54" s="34">
        <f t="shared" si="0"/>
        <v>130.32</v>
      </c>
      <c r="H54" s="87"/>
      <c r="I54" s="44"/>
      <c r="J54" s="46"/>
      <c r="K54" s="46"/>
      <c r="L54" s="46"/>
      <c r="M54" s="46"/>
      <c r="N54" s="46"/>
      <c r="O54" s="46"/>
      <c r="P54" s="46"/>
      <c r="Q54" s="46"/>
      <c r="R54" s="46"/>
      <c r="S54" s="46"/>
      <c r="T54" s="69"/>
    </row>
    <row r="55" spans="1:20" ht="12.75" x14ac:dyDescent="0.2">
      <c r="A55" s="30" t="s">
        <v>4</v>
      </c>
      <c r="B55" s="1" t="s">
        <v>29</v>
      </c>
      <c r="C55" s="18" t="s">
        <v>184</v>
      </c>
      <c r="D55" s="1">
        <v>72</v>
      </c>
      <c r="E55" s="23">
        <v>0.3</v>
      </c>
      <c r="F55" s="34">
        <v>1.58</v>
      </c>
      <c r="G55" s="34">
        <f t="shared" si="0"/>
        <v>135.36000000000001</v>
      </c>
      <c r="H55" s="87"/>
      <c r="I55" s="44"/>
      <c r="J55" s="46"/>
      <c r="K55" s="46"/>
      <c r="L55" s="46"/>
      <c r="M55" s="46"/>
      <c r="N55" s="46"/>
      <c r="O55" s="46">
        <v>700</v>
      </c>
      <c r="P55" s="46"/>
      <c r="Q55" s="46">
        <v>2300</v>
      </c>
      <c r="R55" s="46">
        <v>1500</v>
      </c>
      <c r="S55" s="46"/>
      <c r="T55" s="69"/>
    </row>
    <row r="56" spans="1:20" ht="12.75" x14ac:dyDescent="0.2">
      <c r="A56" s="30" t="s">
        <v>4</v>
      </c>
      <c r="B56" s="1" t="s">
        <v>29</v>
      </c>
      <c r="C56" s="18" t="s">
        <v>185</v>
      </c>
      <c r="D56" s="1">
        <v>72</v>
      </c>
      <c r="E56" s="23"/>
      <c r="F56" s="34">
        <v>1.61</v>
      </c>
      <c r="G56" s="34">
        <f t="shared" si="0"/>
        <v>115.92</v>
      </c>
      <c r="H56" s="87"/>
      <c r="I56" s="44"/>
      <c r="J56" s="46"/>
      <c r="K56" s="46"/>
      <c r="L56" s="46"/>
      <c r="M56" s="46"/>
      <c r="N56" s="46"/>
      <c r="O56" s="46">
        <v>1200</v>
      </c>
      <c r="P56" s="46"/>
      <c r="Q56" s="46"/>
      <c r="R56" s="46"/>
      <c r="S56" s="46">
        <v>1100</v>
      </c>
      <c r="T56" s="69"/>
    </row>
    <row r="57" spans="1:20" ht="12.75" x14ac:dyDescent="0.2">
      <c r="A57" s="30" t="s">
        <v>4</v>
      </c>
      <c r="B57" s="2" t="s">
        <v>33</v>
      </c>
      <c r="C57" s="12" t="s">
        <v>179</v>
      </c>
      <c r="D57" s="9">
        <v>72</v>
      </c>
      <c r="E57" s="6"/>
      <c r="F57" s="34">
        <v>1.08</v>
      </c>
      <c r="G57" s="34">
        <f t="shared" si="0"/>
        <v>77.760000000000005</v>
      </c>
      <c r="H57" s="93"/>
      <c r="I57" s="44"/>
      <c r="J57" s="10"/>
      <c r="K57" s="10"/>
      <c r="L57" s="10"/>
      <c r="M57" s="10"/>
      <c r="N57" s="10"/>
      <c r="O57" s="10"/>
      <c r="P57" s="10">
        <v>2592</v>
      </c>
      <c r="Q57" s="10">
        <v>1008</v>
      </c>
      <c r="R57" s="10"/>
      <c r="S57" s="10"/>
      <c r="T57" s="68"/>
    </row>
    <row r="58" spans="1:20" ht="12.75" x14ac:dyDescent="0.2">
      <c r="A58" s="30" t="s">
        <v>4</v>
      </c>
      <c r="B58" s="2" t="s">
        <v>218</v>
      </c>
      <c r="C58" s="12" t="s">
        <v>224</v>
      </c>
      <c r="D58" s="9">
        <v>72</v>
      </c>
      <c r="E58" s="6"/>
      <c r="F58" s="34">
        <v>1.17</v>
      </c>
      <c r="G58" s="34">
        <f t="shared" si="0"/>
        <v>84.24</v>
      </c>
      <c r="H58" s="93"/>
      <c r="I58" s="44"/>
      <c r="J58" s="10"/>
      <c r="K58" s="10"/>
      <c r="L58" s="10">
        <v>1368</v>
      </c>
      <c r="M58" s="10"/>
      <c r="N58" s="10"/>
      <c r="O58" s="10"/>
      <c r="P58" s="10"/>
      <c r="Q58" s="10"/>
      <c r="R58" s="10"/>
      <c r="S58" s="10"/>
      <c r="T58" s="68"/>
    </row>
    <row r="59" spans="1:20" ht="12.75" x14ac:dyDescent="0.2">
      <c r="A59" s="30" t="s">
        <v>4</v>
      </c>
      <c r="B59" s="2" t="s">
        <v>218</v>
      </c>
      <c r="C59" s="12" t="s">
        <v>225</v>
      </c>
      <c r="D59" s="9">
        <v>72</v>
      </c>
      <c r="E59" s="6"/>
      <c r="F59" s="34">
        <v>1.1100000000000001</v>
      </c>
      <c r="G59" s="34">
        <f t="shared" si="0"/>
        <v>79.92</v>
      </c>
      <c r="H59" s="93"/>
      <c r="I59" s="44"/>
      <c r="J59" s="10"/>
      <c r="K59" s="10">
        <v>864</v>
      </c>
      <c r="L59" s="10"/>
      <c r="M59" s="10"/>
      <c r="N59" s="10"/>
      <c r="O59" s="10"/>
      <c r="P59" s="10"/>
      <c r="Q59" s="10"/>
      <c r="R59" s="10"/>
      <c r="S59" s="10"/>
      <c r="T59" s="68"/>
    </row>
    <row r="60" spans="1:20" ht="12.75" x14ac:dyDescent="0.2">
      <c r="A60" s="30" t="s">
        <v>4</v>
      </c>
      <c r="B60" s="1" t="s">
        <v>34</v>
      </c>
      <c r="C60" s="18" t="s">
        <v>169</v>
      </c>
      <c r="D60" s="1">
        <v>72</v>
      </c>
      <c r="E60" s="42"/>
      <c r="F60" s="41">
        <v>1.58</v>
      </c>
      <c r="G60" s="34">
        <f t="shared" si="0"/>
        <v>113.76</v>
      </c>
      <c r="H60" s="87"/>
      <c r="I60" s="44">
        <v>1800</v>
      </c>
      <c r="J60" s="44">
        <v>2520</v>
      </c>
      <c r="K60" s="46"/>
      <c r="L60" s="46"/>
      <c r="M60" s="46"/>
      <c r="N60" s="46"/>
      <c r="O60" s="46"/>
      <c r="P60" s="46"/>
      <c r="Q60" s="46"/>
      <c r="R60" s="46"/>
      <c r="S60" s="46"/>
      <c r="T60" s="69"/>
    </row>
    <row r="61" spans="1:20" ht="12.75" x14ac:dyDescent="0.2">
      <c r="A61" s="30" t="s">
        <v>4</v>
      </c>
      <c r="B61" s="1" t="s">
        <v>34</v>
      </c>
      <c r="C61" s="18" t="s">
        <v>170</v>
      </c>
      <c r="D61" s="1">
        <v>72</v>
      </c>
      <c r="E61" s="42"/>
      <c r="F61" s="41">
        <v>1.55</v>
      </c>
      <c r="G61" s="34">
        <f t="shared" si="0"/>
        <v>111.60000000000001</v>
      </c>
      <c r="H61" s="93"/>
      <c r="I61" s="44">
        <v>1728</v>
      </c>
      <c r="J61" s="46">
        <v>7200</v>
      </c>
      <c r="K61" s="46"/>
      <c r="L61" s="46"/>
      <c r="M61" s="46"/>
      <c r="N61" s="46">
        <v>6864</v>
      </c>
      <c r="O61" s="46">
        <v>4000</v>
      </c>
      <c r="P61" s="46">
        <v>500</v>
      </c>
      <c r="Q61" s="46"/>
      <c r="R61" s="46"/>
      <c r="S61" s="46">
        <v>17500</v>
      </c>
      <c r="T61" s="69">
        <v>25000</v>
      </c>
    </row>
    <row r="62" spans="1:20" ht="12.75" x14ac:dyDescent="0.2">
      <c r="A62" s="30" t="s">
        <v>4</v>
      </c>
      <c r="B62" s="1" t="s">
        <v>34</v>
      </c>
      <c r="C62" s="18" t="s">
        <v>171</v>
      </c>
      <c r="D62" s="1">
        <v>72</v>
      </c>
      <c r="E62" s="42">
        <v>0.35</v>
      </c>
      <c r="F62" s="41">
        <v>1.56</v>
      </c>
      <c r="G62" s="41">
        <f t="shared" si="0"/>
        <v>137.52000000000001</v>
      </c>
      <c r="H62" s="88"/>
      <c r="I62" s="44"/>
      <c r="J62" s="46"/>
      <c r="K62" s="46"/>
      <c r="L62" s="44"/>
      <c r="M62" s="46">
        <v>1800</v>
      </c>
      <c r="N62" s="46"/>
      <c r="O62" s="46"/>
      <c r="P62" s="46"/>
      <c r="Q62" s="46">
        <v>16500</v>
      </c>
      <c r="R62" s="46">
        <v>13600</v>
      </c>
      <c r="S62" s="46">
        <f>37400+2600</f>
        <v>40000</v>
      </c>
      <c r="T62" s="72">
        <v>6400</v>
      </c>
    </row>
    <row r="63" spans="1:20" ht="12.75" x14ac:dyDescent="0.2">
      <c r="A63" s="30" t="s">
        <v>4</v>
      </c>
      <c r="B63" s="1" t="s">
        <v>34</v>
      </c>
      <c r="C63" s="18" t="s">
        <v>172</v>
      </c>
      <c r="D63" s="1">
        <v>72</v>
      </c>
      <c r="E63" s="23"/>
      <c r="F63" s="34">
        <v>1.5</v>
      </c>
      <c r="G63" s="34">
        <f t="shared" si="0"/>
        <v>108</v>
      </c>
      <c r="H63" s="93"/>
      <c r="I63" s="45"/>
      <c r="J63" s="24"/>
      <c r="K63" s="24"/>
      <c r="L63" s="24"/>
      <c r="M63" s="24"/>
      <c r="N63" s="24"/>
      <c r="O63" s="24"/>
      <c r="P63" s="24">
        <v>5040</v>
      </c>
      <c r="Q63" s="24">
        <v>5040</v>
      </c>
      <c r="R63" s="24">
        <v>5040</v>
      </c>
      <c r="S63" s="24">
        <v>5040</v>
      </c>
      <c r="T63" s="68"/>
    </row>
    <row r="64" spans="1:20" ht="12.75" x14ac:dyDescent="0.2">
      <c r="A64" s="30" t="s">
        <v>4</v>
      </c>
      <c r="B64" s="1" t="s">
        <v>34</v>
      </c>
      <c r="C64" s="18" t="s">
        <v>173</v>
      </c>
      <c r="D64" s="1">
        <v>72</v>
      </c>
      <c r="E64" s="42">
        <v>0.35</v>
      </c>
      <c r="F64" s="41">
        <v>1.56</v>
      </c>
      <c r="G64" s="41">
        <f t="shared" si="0"/>
        <v>137.52000000000001</v>
      </c>
      <c r="H64" s="88"/>
      <c r="I64" s="44"/>
      <c r="J64" s="46">
        <v>144</v>
      </c>
      <c r="K64" s="46"/>
      <c r="L64" s="46"/>
      <c r="M64" s="46"/>
      <c r="N64" s="46">
        <v>16840</v>
      </c>
      <c r="O64" s="46">
        <v>10940</v>
      </c>
      <c r="P64" s="46"/>
      <c r="Q64" s="46">
        <v>18400</v>
      </c>
      <c r="R64" s="46">
        <v>5400</v>
      </c>
      <c r="S64" s="46">
        <f>8000+10000</f>
        <v>18000</v>
      </c>
      <c r="T64" s="72">
        <v>10000</v>
      </c>
    </row>
    <row r="65" spans="1:20" ht="12.75" x14ac:dyDescent="0.2">
      <c r="A65" s="30" t="s">
        <v>4</v>
      </c>
      <c r="B65" s="1" t="s">
        <v>34</v>
      </c>
      <c r="C65" s="18" t="s">
        <v>174</v>
      </c>
      <c r="D65" s="1">
        <v>72</v>
      </c>
      <c r="E65" s="42"/>
      <c r="F65" s="41">
        <v>1.58</v>
      </c>
      <c r="G65" s="41">
        <f t="shared" si="0"/>
        <v>113.76</v>
      </c>
      <c r="H65" s="88"/>
      <c r="I65" s="44"/>
      <c r="J65" s="46"/>
      <c r="K65" s="46"/>
      <c r="L65" s="46"/>
      <c r="M65" s="46"/>
      <c r="N65" s="46"/>
      <c r="O65" s="46"/>
      <c r="P65" s="46"/>
      <c r="Q65" s="46"/>
      <c r="R65" s="46">
        <v>16000</v>
      </c>
      <c r="S65" s="46">
        <v>7200</v>
      </c>
      <c r="T65" s="72"/>
    </row>
    <row r="66" spans="1:20" ht="12.75" x14ac:dyDescent="0.2">
      <c r="A66" s="30" t="s">
        <v>4</v>
      </c>
      <c r="B66" s="1" t="s">
        <v>34</v>
      </c>
      <c r="C66" s="18" t="s">
        <v>175</v>
      </c>
      <c r="D66" s="1">
        <v>72</v>
      </c>
      <c r="E66" s="42"/>
      <c r="F66" s="41">
        <v>1.56</v>
      </c>
      <c r="G66" s="41">
        <f t="shared" si="0"/>
        <v>112.32000000000001</v>
      </c>
      <c r="H66" s="88"/>
      <c r="I66" s="44"/>
      <c r="J66" s="46"/>
      <c r="K66" s="46"/>
      <c r="L66" s="46"/>
      <c r="M66" s="46"/>
      <c r="N66" s="46"/>
      <c r="O66" s="46"/>
      <c r="P66" s="46">
        <v>2100</v>
      </c>
      <c r="Q66" s="46"/>
      <c r="R66" s="46"/>
      <c r="S66" s="46">
        <v>2850</v>
      </c>
      <c r="T66" s="72"/>
    </row>
    <row r="67" spans="1:20" ht="12.75" x14ac:dyDescent="0.2">
      <c r="A67" s="30" t="s">
        <v>4</v>
      </c>
      <c r="B67" s="1" t="s">
        <v>34</v>
      </c>
      <c r="C67" s="18" t="s">
        <v>176</v>
      </c>
      <c r="D67" s="1">
        <v>72</v>
      </c>
      <c r="E67" s="42">
        <v>0.35</v>
      </c>
      <c r="F67" s="41">
        <v>1.56</v>
      </c>
      <c r="G67" s="41">
        <f t="shared" si="0"/>
        <v>137.52000000000001</v>
      </c>
      <c r="H67" s="88"/>
      <c r="I67" s="44"/>
      <c r="J67" s="46"/>
      <c r="K67" s="46"/>
      <c r="L67" s="46"/>
      <c r="M67" s="46"/>
      <c r="N67" s="46">
        <f>1250+800</f>
        <v>2050</v>
      </c>
      <c r="O67" s="46"/>
      <c r="P67" s="46"/>
      <c r="Q67" s="46">
        <v>1600</v>
      </c>
      <c r="R67" s="46"/>
      <c r="S67" s="46"/>
      <c r="T67" s="72">
        <v>7000</v>
      </c>
    </row>
    <row r="68" spans="1:20" ht="12.75" x14ac:dyDescent="0.2">
      <c r="A68" s="30" t="s">
        <v>4</v>
      </c>
      <c r="B68" s="1" t="s">
        <v>34</v>
      </c>
      <c r="C68" s="18" t="s">
        <v>177</v>
      </c>
      <c r="D68" s="1">
        <v>72</v>
      </c>
      <c r="E68" s="42"/>
      <c r="F68" s="41">
        <v>1.56</v>
      </c>
      <c r="G68" s="41">
        <f t="shared" si="0"/>
        <v>112.32000000000001</v>
      </c>
      <c r="H68" s="88"/>
      <c r="I68" s="44"/>
      <c r="J68" s="46"/>
      <c r="K68" s="46"/>
      <c r="L68" s="46"/>
      <c r="M68" s="46"/>
      <c r="N68" s="46"/>
      <c r="O68" s="46"/>
      <c r="P68" s="46"/>
      <c r="Q68" s="46"/>
      <c r="R68" s="46"/>
      <c r="S68" s="46"/>
      <c r="T68" s="72"/>
    </row>
    <row r="69" spans="1:20" ht="12.75" x14ac:dyDescent="0.2">
      <c r="A69" s="30" t="s">
        <v>4</v>
      </c>
      <c r="B69" s="1" t="s">
        <v>34</v>
      </c>
      <c r="C69" s="18" t="s">
        <v>178</v>
      </c>
      <c r="D69" s="1">
        <v>72</v>
      </c>
      <c r="E69" s="23">
        <v>0.25</v>
      </c>
      <c r="F69" s="34">
        <v>1.61</v>
      </c>
      <c r="G69" s="34">
        <f t="shared" si="0"/>
        <v>133.92000000000002</v>
      </c>
      <c r="H69" s="87"/>
      <c r="I69" s="44"/>
      <c r="J69" s="46"/>
      <c r="K69" s="46"/>
      <c r="L69" s="46"/>
      <c r="M69" s="46"/>
      <c r="N69" s="46"/>
      <c r="O69" s="46"/>
      <c r="P69" s="46"/>
      <c r="Q69" s="46"/>
      <c r="R69" s="46"/>
      <c r="S69" s="46"/>
      <c r="T69" s="69"/>
    </row>
    <row r="70" spans="1:20" ht="12.75" x14ac:dyDescent="0.2">
      <c r="A70" s="30" t="s">
        <v>4</v>
      </c>
      <c r="B70" s="1" t="s">
        <v>29</v>
      </c>
      <c r="C70" s="20" t="s">
        <v>80</v>
      </c>
      <c r="D70" s="1">
        <v>72</v>
      </c>
      <c r="E70" s="23"/>
      <c r="F70" s="34">
        <v>1.5</v>
      </c>
      <c r="G70" s="34">
        <f t="shared" si="0"/>
        <v>108</v>
      </c>
      <c r="H70" s="93"/>
      <c r="I70" s="45"/>
      <c r="J70" s="24"/>
      <c r="K70" s="24"/>
      <c r="L70" s="24"/>
      <c r="M70" s="24"/>
      <c r="N70" s="24"/>
      <c r="O70" s="24"/>
      <c r="P70" s="24">
        <v>5040</v>
      </c>
      <c r="Q70" s="24">
        <v>5040</v>
      </c>
      <c r="R70" s="24">
        <v>5040</v>
      </c>
      <c r="S70" s="24">
        <v>5000</v>
      </c>
      <c r="T70" s="68"/>
    </row>
    <row r="71" spans="1:20" ht="12.75" x14ac:dyDescent="0.2">
      <c r="A71" s="30" t="s">
        <v>4</v>
      </c>
      <c r="B71" s="1" t="s">
        <v>34</v>
      </c>
      <c r="C71" s="18" t="s">
        <v>168</v>
      </c>
      <c r="D71" s="1">
        <v>72</v>
      </c>
      <c r="E71" s="42"/>
      <c r="F71" s="41">
        <v>1.48</v>
      </c>
      <c r="G71" s="41">
        <f t="shared" si="0"/>
        <v>106.56</v>
      </c>
      <c r="H71" s="88"/>
      <c r="I71" s="44"/>
      <c r="J71" s="46"/>
      <c r="K71" s="46"/>
      <c r="L71" s="46"/>
      <c r="M71" s="46"/>
      <c r="N71" s="46">
        <v>100</v>
      </c>
      <c r="O71" s="46"/>
      <c r="P71" s="46"/>
      <c r="Q71" s="46"/>
      <c r="R71" s="46">
        <v>10000</v>
      </c>
      <c r="S71" s="46"/>
      <c r="T71" s="72"/>
    </row>
    <row r="72" spans="1:20" ht="12.75" x14ac:dyDescent="0.2">
      <c r="A72" s="30" t="s">
        <v>4</v>
      </c>
      <c r="B72" s="2" t="s">
        <v>29</v>
      </c>
      <c r="C72" s="12" t="s">
        <v>167</v>
      </c>
      <c r="D72" s="9">
        <v>72</v>
      </c>
      <c r="E72" s="6"/>
      <c r="F72" s="34">
        <v>1.99</v>
      </c>
      <c r="G72" s="34">
        <f t="shared" si="0"/>
        <v>143.28</v>
      </c>
      <c r="H72" s="93"/>
      <c r="I72" s="44"/>
      <c r="J72" s="10"/>
      <c r="K72" s="10"/>
      <c r="L72" s="10"/>
      <c r="M72" s="10">
        <v>3888</v>
      </c>
      <c r="N72" s="10"/>
      <c r="O72" s="10"/>
      <c r="P72" s="10"/>
      <c r="Q72" s="10">
        <v>14400</v>
      </c>
      <c r="R72" s="10"/>
      <c r="S72" s="10"/>
      <c r="T72" s="68"/>
    </row>
    <row r="73" spans="1:20" ht="12.75" x14ac:dyDescent="0.2">
      <c r="A73" s="30" t="s">
        <v>4</v>
      </c>
      <c r="B73" s="1" t="s">
        <v>29</v>
      </c>
      <c r="C73" s="18" t="s">
        <v>137</v>
      </c>
      <c r="D73" s="1">
        <v>72</v>
      </c>
      <c r="E73" s="42">
        <v>0.2</v>
      </c>
      <c r="F73" s="41">
        <v>1.59</v>
      </c>
      <c r="G73" s="41">
        <f t="shared" si="0"/>
        <v>128.88</v>
      </c>
      <c r="H73" s="88"/>
      <c r="I73" s="44"/>
      <c r="J73" s="46"/>
      <c r="K73" s="46"/>
      <c r="L73" s="46"/>
      <c r="M73" s="46"/>
      <c r="N73" s="46">
        <v>200</v>
      </c>
      <c r="O73" s="46">
        <v>1400</v>
      </c>
      <c r="P73" s="46"/>
      <c r="Q73" s="46"/>
      <c r="R73" s="46"/>
      <c r="S73" s="46">
        <v>2000</v>
      </c>
      <c r="T73" s="72"/>
    </row>
    <row r="74" spans="1:20" ht="12.75" x14ac:dyDescent="0.2">
      <c r="A74" s="30" t="s">
        <v>4</v>
      </c>
      <c r="B74" s="1" t="s">
        <v>29</v>
      </c>
      <c r="C74" s="18" t="s">
        <v>138</v>
      </c>
      <c r="D74" s="1">
        <v>72</v>
      </c>
      <c r="E74" s="42">
        <v>0.2</v>
      </c>
      <c r="F74" s="41">
        <v>1.59</v>
      </c>
      <c r="G74" s="41">
        <f t="shared" si="0"/>
        <v>128.88</v>
      </c>
      <c r="H74" s="88"/>
      <c r="I74" s="44"/>
      <c r="J74" s="46"/>
      <c r="K74" s="46"/>
      <c r="L74" s="46"/>
      <c r="M74" s="46"/>
      <c r="N74" s="46"/>
      <c r="O74" s="46"/>
      <c r="P74" s="46"/>
      <c r="Q74" s="46"/>
      <c r="R74" s="46"/>
      <c r="S74" s="46"/>
      <c r="T74" s="72"/>
    </row>
    <row r="75" spans="1:20" ht="12.75" x14ac:dyDescent="0.2">
      <c r="A75" s="30" t="s">
        <v>4</v>
      </c>
      <c r="B75" s="1" t="s">
        <v>29</v>
      </c>
      <c r="C75" s="18" t="s">
        <v>139</v>
      </c>
      <c r="D75" s="1">
        <v>72</v>
      </c>
      <c r="E75" s="42">
        <v>0.2</v>
      </c>
      <c r="F75" s="41">
        <v>1.59</v>
      </c>
      <c r="G75" s="41">
        <f t="shared" si="0"/>
        <v>128.88</v>
      </c>
      <c r="H75" s="88"/>
      <c r="I75" s="44"/>
      <c r="J75" s="46"/>
      <c r="K75" s="46"/>
      <c r="L75" s="46"/>
      <c r="M75" s="46"/>
      <c r="N75" s="46"/>
      <c r="O75" s="46"/>
      <c r="P75" s="46"/>
      <c r="Q75" s="46"/>
      <c r="R75" s="46"/>
      <c r="S75" s="46"/>
      <c r="T75" s="72"/>
    </row>
    <row r="76" spans="1:20" ht="12.75" x14ac:dyDescent="0.2">
      <c r="A76" s="30" t="s">
        <v>4</v>
      </c>
      <c r="B76" s="1" t="s">
        <v>29</v>
      </c>
      <c r="C76" s="18" t="s">
        <v>140</v>
      </c>
      <c r="D76" s="1">
        <v>72</v>
      </c>
      <c r="E76" s="42">
        <v>0.2</v>
      </c>
      <c r="F76" s="41">
        <v>1.61</v>
      </c>
      <c r="G76" s="41">
        <f t="shared" ref="G76:G143" si="1">IFERROR((D76*E76)+(D76*F76),0)</f>
        <v>130.32</v>
      </c>
      <c r="H76" s="88"/>
      <c r="I76" s="44"/>
      <c r="J76" s="46"/>
      <c r="K76" s="46"/>
      <c r="L76" s="46"/>
      <c r="M76" s="46"/>
      <c r="N76" s="46"/>
      <c r="O76" s="46"/>
      <c r="P76" s="46">
        <v>1500</v>
      </c>
      <c r="Q76" s="46"/>
      <c r="R76" s="46">
        <v>3000</v>
      </c>
      <c r="S76" s="46"/>
      <c r="T76" s="72"/>
    </row>
    <row r="77" spans="1:20" ht="12.75" x14ac:dyDescent="0.2">
      <c r="A77" s="30" t="s">
        <v>4</v>
      </c>
      <c r="B77" s="1" t="s">
        <v>29</v>
      </c>
      <c r="C77" s="18" t="s">
        <v>141</v>
      </c>
      <c r="D77" s="1">
        <v>72</v>
      </c>
      <c r="E77" s="23">
        <v>0.2</v>
      </c>
      <c r="F77" s="34">
        <v>1.61</v>
      </c>
      <c r="G77" s="34">
        <f t="shared" si="1"/>
        <v>130.32</v>
      </c>
      <c r="H77" s="87"/>
      <c r="I77" s="44"/>
      <c r="J77" s="46"/>
      <c r="K77" s="46"/>
      <c r="L77" s="46"/>
      <c r="M77" s="46"/>
      <c r="N77" s="46"/>
      <c r="O77" s="46"/>
      <c r="P77" s="46">
        <v>300</v>
      </c>
      <c r="Q77" s="46"/>
      <c r="R77" s="46"/>
      <c r="S77" s="46">
        <v>1500</v>
      </c>
      <c r="T77" s="69"/>
    </row>
    <row r="78" spans="1:20" ht="12.75" x14ac:dyDescent="0.2">
      <c r="A78" s="30" t="s">
        <v>4</v>
      </c>
      <c r="B78" s="1" t="s">
        <v>29</v>
      </c>
      <c r="C78" s="18" t="s">
        <v>142</v>
      </c>
      <c r="D78" s="1">
        <v>72</v>
      </c>
      <c r="E78" s="42">
        <v>0.2</v>
      </c>
      <c r="F78" s="41">
        <v>1.61</v>
      </c>
      <c r="G78" s="41">
        <f t="shared" si="1"/>
        <v>130.32</v>
      </c>
      <c r="H78" s="88"/>
      <c r="I78" s="44"/>
      <c r="J78" s="46"/>
      <c r="K78" s="46"/>
      <c r="L78" s="46"/>
      <c r="M78" s="46"/>
      <c r="N78" s="46"/>
      <c r="O78" s="46">
        <v>500</v>
      </c>
      <c r="P78" s="46"/>
      <c r="Q78" s="46"/>
      <c r="R78" s="46"/>
      <c r="S78" s="46"/>
      <c r="T78" s="72"/>
    </row>
    <row r="79" spans="1:20" ht="12.75" x14ac:dyDescent="0.2">
      <c r="A79" s="30" t="s">
        <v>4</v>
      </c>
      <c r="B79" s="1" t="s">
        <v>29</v>
      </c>
      <c r="C79" s="18" t="s">
        <v>143</v>
      </c>
      <c r="D79" s="1">
        <v>72</v>
      </c>
      <c r="E79" s="23">
        <v>0.15</v>
      </c>
      <c r="F79" s="34">
        <v>1.63</v>
      </c>
      <c r="G79" s="34">
        <f t="shared" si="1"/>
        <v>128.16</v>
      </c>
      <c r="H79" s="87"/>
      <c r="I79" s="44"/>
      <c r="J79" s="46"/>
      <c r="K79" s="46"/>
      <c r="L79" s="46"/>
      <c r="M79" s="46"/>
      <c r="N79" s="46"/>
      <c r="O79" s="46"/>
      <c r="P79" s="46"/>
      <c r="Q79" s="46">
        <v>2000</v>
      </c>
      <c r="R79" s="46"/>
      <c r="S79" s="46"/>
      <c r="T79" s="69">
        <v>7500</v>
      </c>
    </row>
    <row r="80" spans="1:20" ht="12.75" x14ac:dyDescent="0.2">
      <c r="A80" s="30" t="s">
        <v>4</v>
      </c>
      <c r="B80" s="1" t="s">
        <v>29</v>
      </c>
      <c r="C80" s="18" t="s">
        <v>144</v>
      </c>
      <c r="D80" s="1">
        <v>72</v>
      </c>
      <c r="E80" s="23">
        <v>0.2</v>
      </c>
      <c r="F80" s="34">
        <v>1.61</v>
      </c>
      <c r="G80" s="34">
        <f t="shared" si="1"/>
        <v>130.32</v>
      </c>
      <c r="H80" s="87"/>
      <c r="I80" s="44"/>
      <c r="J80" s="46"/>
      <c r="K80" s="46"/>
      <c r="L80" s="46"/>
      <c r="M80" s="46"/>
      <c r="N80" s="46"/>
      <c r="O80" s="46"/>
      <c r="P80" s="46"/>
      <c r="Q80" s="46">
        <v>1000</v>
      </c>
      <c r="R80" s="46"/>
      <c r="S80" s="46"/>
      <c r="T80" s="69"/>
    </row>
    <row r="81" spans="1:20" ht="12.75" x14ac:dyDescent="0.2">
      <c r="A81" s="30" t="s">
        <v>4</v>
      </c>
      <c r="B81" s="1" t="s">
        <v>29</v>
      </c>
      <c r="C81" s="18" t="s">
        <v>145</v>
      </c>
      <c r="D81" s="1">
        <v>72</v>
      </c>
      <c r="E81" s="42">
        <v>0.23</v>
      </c>
      <c r="F81" s="41">
        <v>1.61</v>
      </c>
      <c r="G81" s="41">
        <f t="shared" si="1"/>
        <v>132.48000000000002</v>
      </c>
      <c r="H81" s="88"/>
      <c r="I81" s="44"/>
      <c r="J81" s="46"/>
      <c r="K81" s="46"/>
      <c r="L81" s="46"/>
      <c r="M81" s="46"/>
      <c r="N81" s="46"/>
      <c r="O81" s="46"/>
      <c r="P81" s="46"/>
      <c r="Q81" s="46">
        <v>2000</v>
      </c>
      <c r="R81" s="46"/>
      <c r="S81" s="46">
        <v>800</v>
      </c>
      <c r="T81" s="72"/>
    </row>
    <row r="82" spans="1:20" ht="12.75" x14ac:dyDescent="0.2">
      <c r="A82" s="30" t="s">
        <v>4</v>
      </c>
      <c r="B82" s="1" t="s">
        <v>29</v>
      </c>
      <c r="C82" s="18" t="s">
        <v>146</v>
      </c>
      <c r="D82" s="1">
        <v>72</v>
      </c>
      <c r="E82" s="23">
        <v>0.23</v>
      </c>
      <c r="F82" s="34">
        <v>1.61</v>
      </c>
      <c r="G82" s="34">
        <f t="shared" si="1"/>
        <v>132.48000000000002</v>
      </c>
      <c r="H82" s="87"/>
      <c r="I82" s="44"/>
      <c r="J82" s="46"/>
      <c r="K82" s="46"/>
      <c r="L82" s="46"/>
      <c r="M82" s="46"/>
      <c r="N82" s="46"/>
      <c r="O82" s="46"/>
      <c r="P82" s="46"/>
      <c r="Q82" s="46"/>
      <c r="R82" s="46"/>
      <c r="S82" s="46"/>
      <c r="T82" s="69">
        <v>2000</v>
      </c>
    </row>
    <row r="83" spans="1:20" ht="12.75" x14ac:dyDescent="0.2">
      <c r="A83" s="30" t="s">
        <v>4</v>
      </c>
      <c r="B83" s="1" t="s">
        <v>29</v>
      </c>
      <c r="C83" s="18" t="s">
        <v>147</v>
      </c>
      <c r="D83" s="1">
        <v>72</v>
      </c>
      <c r="E83" s="42">
        <v>0.23</v>
      </c>
      <c r="F83" s="41">
        <v>1.61</v>
      </c>
      <c r="G83" s="41">
        <f t="shared" si="1"/>
        <v>132.48000000000002</v>
      </c>
      <c r="H83" s="88"/>
      <c r="I83" s="44"/>
      <c r="J83" s="46"/>
      <c r="K83" s="46"/>
      <c r="L83" s="46"/>
      <c r="M83" s="46"/>
      <c r="N83" s="46"/>
      <c r="O83" s="46"/>
      <c r="P83" s="46"/>
      <c r="Q83" s="46"/>
      <c r="R83" s="46"/>
      <c r="S83" s="46"/>
      <c r="T83" s="72"/>
    </row>
    <row r="84" spans="1:20" ht="12.75" x14ac:dyDescent="0.2">
      <c r="A84" s="30" t="s">
        <v>4</v>
      </c>
      <c r="B84" s="1" t="s">
        <v>29</v>
      </c>
      <c r="C84" s="18" t="s">
        <v>148</v>
      </c>
      <c r="D84" s="1">
        <v>72</v>
      </c>
      <c r="E84" s="23">
        <v>0.23</v>
      </c>
      <c r="F84" s="34">
        <v>1.61</v>
      </c>
      <c r="G84" s="34">
        <f t="shared" si="1"/>
        <v>132.48000000000002</v>
      </c>
      <c r="H84" s="93"/>
      <c r="I84" s="44"/>
      <c r="J84" s="46"/>
      <c r="K84" s="46"/>
      <c r="L84" s="46"/>
      <c r="M84" s="46"/>
      <c r="N84" s="46"/>
      <c r="O84" s="46"/>
      <c r="P84" s="46"/>
      <c r="Q84" s="46"/>
      <c r="R84" s="46"/>
      <c r="S84" s="46"/>
      <c r="T84" s="69">
        <v>4500</v>
      </c>
    </row>
    <row r="85" spans="1:20" ht="12.75" x14ac:dyDescent="0.2">
      <c r="A85" s="30" t="s">
        <v>4</v>
      </c>
      <c r="B85" s="1" t="s">
        <v>29</v>
      </c>
      <c r="C85" s="18" t="s">
        <v>149</v>
      </c>
      <c r="D85" s="1">
        <v>72</v>
      </c>
      <c r="E85" s="42">
        <v>0.23</v>
      </c>
      <c r="F85" s="41">
        <v>1.61</v>
      </c>
      <c r="G85" s="41">
        <f t="shared" si="1"/>
        <v>132.48000000000002</v>
      </c>
      <c r="H85" s="88"/>
      <c r="I85" s="44"/>
      <c r="J85" s="46"/>
      <c r="K85" s="46"/>
      <c r="L85" s="46"/>
      <c r="M85" s="46"/>
      <c r="N85" s="46"/>
      <c r="O85" s="46">
        <v>500</v>
      </c>
      <c r="P85" s="46"/>
      <c r="Q85" s="46">
        <v>1600</v>
      </c>
      <c r="R85" s="46"/>
      <c r="S85" s="46">
        <v>3000</v>
      </c>
      <c r="T85" s="72">
        <v>4000</v>
      </c>
    </row>
    <row r="86" spans="1:20" ht="12.75" x14ac:dyDescent="0.2">
      <c r="A86" s="30" t="s">
        <v>4</v>
      </c>
      <c r="B86" s="1" t="s">
        <v>29</v>
      </c>
      <c r="C86" s="18" t="s">
        <v>150</v>
      </c>
      <c r="D86" s="1">
        <v>72</v>
      </c>
      <c r="E86" s="42">
        <v>0.23</v>
      </c>
      <c r="F86" s="41">
        <v>1.61</v>
      </c>
      <c r="G86" s="41">
        <f t="shared" si="1"/>
        <v>132.48000000000002</v>
      </c>
      <c r="H86" s="88"/>
      <c r="I86" s="44"/>
      <c r="J86" s="46"/>
      <c r="K86" s="46"/>
      <c r="L86" s="46"/>
      <c r="M86" s="46"/>
      <c r="N86" s="46"/>
      <c r="O86" s="46"/>
      <c r="P86" s="46"/>
      <c r="Q86" s="46"/>
      <c r="R86" s="46"/>
      <c r="S86" s="46"/>
      <c r="T86" s="72">
        <v>4500</v>
      </c>
    </row>
    <row r="87" spans="1:20" s="16" customFormat="1" ht="12.75" x14ac:dyDescent="0.2">
      <c r="A87" s="30" t="s">
        <v>4</v>
      </c>
      <c r="B87" s="1" t="s">
        <v>29</v>
      </c>
      <c r="C87" s="18" t="s">
        <v>151</v>
      </c>
      <c r="D87" s="1">
        <v>72</v>
      </c>
      <c r="E87" s="42">
        <v>0.23</v>
      </c>
      <c r="F87" s="41">
        <v>1.61</v>
      </c>
      <c r="G87" s="41">
        <f t="shared" si="1"/>
        <v>132.48000000000002</v>
      </c>
      <c r="H87" s="88"/>
      <c r="I87" s="44"/>
      <c r="J87" s="46"/>
      <c r="K87" s="46"/>
      <c r="L87" s="46"/>
      <c r="M87" s="46"/>
      <c r="N87" s="46"/>
      <c r="O87" s="46">
        <v>800</v>
      </c>
      <c r="P87" s="46"/>
      <c r="Q87" s="46">
        <v>4000</v>
      </c>
      <c r="R87" s="46"/>
      <c r="S87" s="46"/>
      <c r="T87" s="72"/>
    </row>
    <row r="88" spans="1:20" ht="12.75" x14ac:dyDescent="0.2">
      <c r="A88" s="30" t="s">
        <v>4</v>
      </c>
      <c r="B88" s="1" t="s">
        <v>29</v>
      </c>
      <c r="C88" s="18" t="s">
        <v>152</v>
      </c>
      <c r="D88" s="1">
        <v>72</v>
      </c>
      <c r="E88" s="42">
        <v>0.23</v>
      </c>
      <c r="F88" s="41">
        <v>1.61</v>
      </c>
      <c r="G88" s="41">
        <f t="shared" si="1"/>
        <v>132.48000000000002</v>
      </c>
      <c r="H88" s="88"/>
      <c r="I88" s="44"/>
      <c r="J88" s="46"/>
      <c r="K88" s="46"/>
      <c r="L88" s="46"/>
      <c r="M88" s="46"/>
      <c r="N88" s="46"/>
      <c r="O88" s="46"/>
      <c r="P88" s="46"/>
      <c r="Q88" s="46"/>
      <c r="R88" s="46"/>
      <c r="S88" s="46"/>
      <c r="T88" s="72"/>
    </row>
    <row r="89" spans="1:20" ht="12.75" x14ac:dyDescent="0.2">
      <c r="A89" s="30" t="s">
        <v>4</v>
      </c>
      <c r="B89" s="1" t="s">
        <v>29</v>
      </c>
      <c r="C89" s="18" t="s">
        <v>153</v>
      </c>
      <c r="D89" s="1">
        <v>72</v>
      </c>
      <c r="E89" s="42">
        <v>0.23</v>
      </c>
      <c r="F89" s="41">
        <v>1.61</v>
      </c>
      <c r="G89" s="41">
        <f t="shared" si="1"/>
        <v>132.48000000000002</v>
      </c>
      <c r="H89" s="88"/>
      <c r="I89" s="44"/>
      <c r="J89" s="44">
        <v>720</v>
      </c>
      <c r="K89" s="44">
        <v>1900</v>
      </c>
      <c r="L89" s="46"/>
      <c r="M89" s="46"/>
      <c r="N89" s="46"/>
      <c r="O89" s="46">
        <v>600</v>
      </c>
      <c r="P89" s="46"/>
      <c r="Q89" s="46"/>
      <c r="R89" s="46"/>
      <c r="S89" s="46">
        <v>5300</v>
      </c>
      <c r="T89" s="72">
        <v>3000</v>
      </c>
    </row>
    <row r="90" spans="1:20" ht="12.75" x14ac:dyDescent="0.2">
      <c r="A90" s="30" t="s">
        <v>4</v>
      </c>
      <c r="B90" s="1" t="s">
        <v>29</v>
      </c>
      <c r="C90" s="18" t="s">
        <v>154</v>
      </c>
      <c r="D90" s="1">
        <v>72</v>
      </c>
      <c r="E90" s="42">
        <v>0.23</v>
      </c>
      <c r="F90" s="41">
        <v>1.61</v>
      </c>
      <c r="G90" s="41">
        <f t="shared" si="1"/>
        <v>132.48000000000002</v>
      </c>
      <c r="H90" s="88"/>
      <c r="I90" s="44"/>
      <c r="J90" s="46"/>
      <c r="K90" s="46"/>
      <c r="L90" s="46"/>
      <c r="M90" s="46"/>
      <c r="N90" s="46"/>
      <c r="O90" s="46">
        <v>200</v>
      </c>
      <c r="P90" s="46"/>
      <c r="Q90" s="46"/>
      <c r="R90" s="46"/>
      <c r="S90" s="46"/>
      <c r="T90" s="72">
        <v>1000</v>
      </c>
    </row>
    <row r="91" spans="1:20" ht="12.75" x14ac:dyDescent="0.2">
      <c r="A91" s="30" t="s">
        <v>4</v>
      </c>
      <c r="B91" s="1" t="s">
        <v>29</v>
      </c>
      <c r="C91" s="18" t="s">
        <v>155</v>
      </c>
      <c r="D91" s="1">
        <v>72</v>
      </c>
      <c r="E91" s="42">
        <v>0.23</v>
      </c>
      <c r="F91" s="41">
        <v>1.61</v>
      </c>
      <c r="G91" s="41">
        <f t="shared" si="1"/>
        <v>132.48000000000002</v>
      </c>
      <c r="H91" s="88"/>
      <c r="I91" s="44"/>
      <c r="J91" s="46"/>
      <c r="K91" s="46"/>
      <c r="L91" s="46"/>
      <c r="M91" s="46"/>
      <c r="N91" s="46"/>
      <c r="O91" s="46"/>
      <c r="P91" s="46"/>
      <c r="Q91" s="46"/>
      <c r="R91" s="46"/>
      <c r="S91" s="46"/>
      <c r="T91" s="72"/>
    </row>
    <row r="92" spans="1:20" ht="12.75" x14ac:dyDescent="0.2">
      <c r="A92" s="30" t="s">
        <v>4</v>
      </c>
      <c r="B92" s="1" t="s">
        <v>29</v>
      </c>
      <c r="C92" s="18" t="s">
        <v>156</v>
      </c>
      <c r="D92" s="1">
        <v>72</v>
      </c>
      <c r="E92" s="42">
        <v>0.23</v>
      </c>
      <c r="F92" s="41">
        <v>1.61</v>
      </c>
      <c r="G92" s="41">
        <f t="shared" si="1"/>
        <v>132.48000000000002</v>
      </c>
      <c r="H92" s="88"/>
      <c r="I92" s="44"/>
      <c r="J92" s="46"/>
      <c r="K92" s="46"/>
      <c r="L92" s="46"/>
      <c r="M92" s="46"/>
      <c r="N92" s="46"/>
      <c r="O92" s="46"/>
      <c r="P92" s="46"/>
      <c r="Q92" s="46"/>
      <c r="R92" s="46"/>
      <c r="S92" s="46"/>
      <c r="T92" s="72">
        <v>6000</v>
      </c>
    </row>
    <row r="93" spans="1:20" ht="12.75" x14ac:dyDescent="0.2">
      <c r="A93" s="30" t="s">
        <v>4</v>
      </c>
      <c r="B93" s="1" t="s">
        <v>29</v>
      </c>
      <c r="C93" s="18" t="s">
        <v>157</v>
      </c>
      <c r="D93" s="1">
        <v>72</v>
      </c>
      <c r="E93" s="42">
        <v>0.23</v>
      </c>
      <c r="F93" s="41">
        <v>1.61</v>
      </c>
      <c r="G93" s="41">
        <f t="shared" si="1"/>
        <v>132.48000000000002</v>
      </c>
      <c r="H93" s="88"/>
      <c r="I93" s="9">
        <v>1800</v>
      </c>
      <c r="J93" s="9"/>
      <c r="K93" s="9"/>
      <c r="L93" s="9"/>
      <c r="M93" s="9"/>
      <c r="N93" s="9"/>
      <c r="O93" s="9"/>
      <c r="P93" s="9"/>
      <c r="Q93" s="9"/>
      <c r="R93" s="46"/>
      <c r="S93" s="46">
        <v>2500</v>
      </c>
      <c r="T93" s="72">
        <v>4000</v>
      </c>
    </row>
    <row r="94" spans="1:20" s="17" customFormat="1" ht="12.75" x14ac:dyDescent="0.2">
      <c r="A94" s="30" t="s">
        <v>4</v>
      </c>
      <c r="B94" s="1" t="s">
        <v>29</v>
      </c>
      <c r="C94" s="18" t="s">
        <v>158</v>
      </c>
      <c r="D94" s="1">
        <v>72</v>
      </c>
      <c r="E94" s="42">
        <v>0.23</v>
      </c>
      <c r="F94" s="41">
        <v>1.61</v>
      </c>
      <c r="G94" s="41">
        <f t="shared" si="1"/>
        <v>132.48000000000002</v>
      </c>
      <c r="H94" s="88"/>
      <c r="I94" s="44"/>
      <c r="J94" s="46"/>
      <c r="K94" s="46"/>
      <c r="L94" s="46"/>
      <c r="M94" s="46"/>
      <c r="N94" s="46"/>
      <c r="O94" s="46"/>
      <c r="P94" s="46"/>
      <c r="Q94" s="46"/>
      <c r="R94" s="46"/>
      <c r="S94" s="46"/>
      <c r="T94" s="72"/>
    </row>
    <row r="95" spans="1:20" s="16" customFormat="1" ht="12" customHeight="1" x14ac:dyDescent="0.2">
      <c r="A95" s="30" t="s">
        <v>4</v>
      </c>
      <c r="B95" s="1" t="s">
        <v>29</v>
      </c>
      <c r="C95" s="18" t="s">
        <v>159</v>
      </c>
      <c r="D95" s="1">
        <v>72</v>
      </c>
      <c r="E95" s="42">
        <v>0.23</v>
      </c>
      <c r="F95" s="41">
        <v>1.61</v>
      </c>
      <c r="G95" s="41">
        <f t="shared" si="1"/>
        <v>132.48000000000002</v>
      </c>
      <c r="H95" s="88"/>
      <c r="I95" s="44"/>
      <c r="J95" s="46"/>
      <c r="K95" s="46"/>
      <c r="L95" s="46"/>
      <c r="M95" s="46"/>
      <c r="N95" s="46"/>
      <c r="O95" s="46"/>
      <c r="P95" s="46"/>
      <c r="Q95" s="46"/>
      <c r="R95" s="46"/>
      <c r="S95" s="46"/>
      <c r="T95" s="72"/>
    </row>
    <row r="96" spans="1:20" ht="12.75" x14ac:dyDescent="0.2">
      <c r="A96" s="30" t="s">
        <v>4</v>
      </c>
      <c r="B96" s="1" t="s">
        <v>29</v>
      </c>
      <c r="C96" s="18" t="s">
        <v>160</v>
      </c>
      <c r="D96" s="1">
        <v>72</v>
      </c>
      <c r="E96" s="42">
        <v>0.23</v>
      </c>
      <c r="F96" s="41">
        <v>1.61</v>
      </c>
      <c r="G96" s="41">
        <f t="shared" si="1"/>
        <v>132.48000000000002</v>
      </c>
      <c r="H96" s="88"/>
      <c r="I96" s="9">
        <v>1584</v>
      </c>
      <c r="J96" s="9"/>
      <c r="K96" s="9"/>
      <c r="L96" s="9"/>
      <c r="M96" s="9"/>
      <c r="N96" s="9"/>
      <c r="O96" s="46"/>
      <c r="P96" s="46"/>
      <c r="Q96" s="46"/>
      <c r="R96" s="46"/>
      <c r="S96" s="46">
        <v>8000</v>
      </c>
      <c r="T96" s="72">
        <v>4000</v>
      </c>
    </row>
    <row r="97" spans="1:20" ht="12.75" x14ac:dyDescent="0.2">
      <c r="A97" s="30" t="s">
        <v>4</v>
      </c>
      <c r="B97" s="1" t="s">
        <v>29</v>
      </c>
      <c r="C97" s="18" t="s">
        <v>161</v>
      </c>
      <c r="D97" s="1">
        <v>72</v>
      </c>
      <c r="E97" s="42">
        <v>0.23</v>
      </c>
      <c r="F97" s="41">
        <v>1.61</v>
      </c>
      <c r="G97" s="41">
        <f t="shared" si="1"/>
        <v>132.48000000000002</v>
      </c>
      <c r="H97" s="88"/>
      <c r="I97" s="9">
        <v>2016</v>
      </c>
      <c r="J97" s="9"/>
      <c r="K97" s="9"/>
      <c r="L97" s="9"/>
      <c r="M97" s="9"/>
      <c r="N97" s="9"/>
      <c r="O97" s="46"/>
      <c r="P97" s="46"/>
      <c r="Q97" s="46"/>
      <c r="R97" s="46"/>
      <c r="S97" s="46">
        <v>2500</v>
      </c>
      <c r="T97" s="72">
        <v>2500</v>
      </c>
    </row>
    <row r="98" spans="1:20" ht="12.75" x14ac:dyDescent="0.2">
      <c r="A98" s="30" t="s">
        <v>4</v>
      </c>
      <c r="B98" s="1" t="s">
        <v>29</v>
      </c>
      <c r="C98" s="18" t="s">
        <v>162</v>
      </c>
      <c r="D98" s="1">
        <v>72</v>
      </c>
      <c r="E98" s="42">
        <v>0.23</v>
      </c>
      <c r="F98" s="41">
        <v>1.61</v>
      </c>
      <c r="G98" s="41">
        <f t="shared" si="1"/>
        <v>132.48000000000002</v>
      </c>
      <c r="H98" s="88"/>
      <c r="I98" s="44"/>
      <c r="J98" s="46"/>
      <c r="K98" s="46"/>
      <c r="L98" s="46"/>
      <c r="M98" s="46"/>
      <c r="N98" s="46"/>
      <c r="O98" s="46">
        <v>200</v>
      </c>
      <c r="P98" s="46">
        <v>600</v>
      </c>
      <c r="Q98" s="46"/>
      <c r="R98" s="46"/>
      <c r="S98" s="46">
        <v>4900</v>
      </c>
      <c r="T98" s="72">
        <v>4000</v>
      </c>
    </row>
    <row r="99" spans="1:20" ht="12.75" x14ac:dyDescent="0.2">
      <c r="A99" s="30" t="s">
        <v>4</v>
      </c>
      <c r="B99" s="1" t="s">
        <v>29</v>
      </c>
      <c r="C99" s="18" t="s">
        <v>163</v>
      </c>
      <c r="D99" s="1">
        <v>72</v>
      </c>
      <c r="E99" s="42">
        <v>0.23</v>
      </c>
      <c r="F99" s="41">
        <v>1.61</v>
      </c>
      <c r="G99" s="41">
        <f t="shared" si="1"/>
        <v>132.48000000000002</v>
      </c>
      <c r="H99" s="88"/>
      <c r="I99" s="44"/>
      <c r="J99" s="46"/>
      <c r="K99" s="46"/>
      <c r="L99" s="46"/>
      <c r="M99" s="46"/>
      <c r="N99" s="46">
        <v>400</v>
      </c>
      <c r="O99" s="46">
        <v>800</v>
      </c>
      <c r="P99" s="46"/>
      <c r="Q99" s="46"/>
      <c r="R99" s="46"/>
      <c r="S99" s="46">
        <v>4300</v>
      </c>
      <c r="T99" s="72">
        <v>6000</v>
      </c>
    </row>
    <row r="100" spans="1:20" ht="12.75" x14ac:dyDescent="0.2">
      <c r="A100" s="30" t="s">
        <v>4</v>
      </c>
      <c r="B100" s="1" t="s">
        <v>29</v>
      </c>
      <c r="C100" s="18" t="s">
        <v>164</v>
      </c>
      <c r="D100" s="1">
        <v>72</v>
      </c>
      <c r="E100" s="42">
        <v>0.23</v>
      </c>
      <c r="F100" s="41">
        <v>1.61</v>
      </c>
      <c r="G100" s="41">
        <f t="shared" si="1"/>
        <v>132.48000000000002</v>
      </c>
      <c r="H100" s="88"/>
      <c r="I100" s="44"/>
      <c r="J100" s="46"/>
      <c r="K100" s="46"/>
      <c r="L100" s="46"/>
      <c r="M100" s="46"/>
      <c r="N100" s="46"/>
      <c r="O100" s="46">
        <v>5000</v>
      </c>
      <c r="P100" s="46"/>
      <c r="Q100" s="46"/>
      <c r="R100" s="46"/>
      <c r="S100" s="46">
        <v>5000</v>
      </c>
      <c r="T100" s="72">
        <v>3000</v>
      </c>
    </row>
    <row r="101" spans="1:20" ht="12.75" x14ac:dyDescent="0.2">
      <c r="A101" s="30" t="s">
        <v>4</v>
      </c>
      <c r="B101" s="1" t="s">
        <v>29</v>
      </c>
      <c r="C101" s="18" t="s">
        <v>165</v>
      </c>
      <c r="D101" s="1">
        <v>72</v>
      </c>
      <c r="E101" s="42">
        <v>0.23</v>
      </c>
      <c r="F101" s="41">
        <v>1.61</v>
      </c>
      <c r="G101" s="41">
        <f t="shared" si="1"/>
        <v>132.48000000000002</v>
      </c>
      <c r="H101" s="88"/>
      <c r="I101" s="44"/>
      <c r="J101" s="46"/>
      <c r="K101" s="46"/>
      <c r="L101" s="46"/>
      <c r="M101" s="46"/>
      <c r="N101" s="46"/>
      <c r="O101" s="46"/>
      <c r="P101" s="46"/>
      <c r="Q101" s="46"/>
      <c r="R101" s="46"/>
      <c r="S101" s="46"/>
      <c r="T101" s="72">
        <v>2000</v>
      </c>
    </row>
    <row r="102" spans="1:20" ht="12.75" x14ac:dyDescent="0.2">
      <c r="A102" s="30" t="s">
        <v>4</v>
      </c>
      <c r="B102" s="1" t="s">
        <v>29</v>
      </c>
      <c r="C102" s="18" t="s">
        <v>166</v>
      </c>
      <c r="D102" s="1">
        <v>72</v>
      </c>
      <c r="E102" s="42">
        <v>0.23</v>
      </c>
      <c r="F102" s="41">
        <v>1.61</v>
      </c>
      <c r="G102" s="41">
        <f t="shared" si="1"/>
        <v>132.48000000000002</v>
      </c>
      <c r="H102" s="88"/>
      <c r="I102" s="44"/>
      <c r="J102" s="46"/>
      <c r="K102" s="46"/>
      <c r="L102" s="46"/>
      <c r="M102" s="46"/>
      <c r="N102" s="46">
        <v>1100</v>
      </c>
      <c r="O102" s="46">
        <v>1050</v>
      </c>
      <c r="P102" s="46"/>
      <c r="Q102" s="46"/>
      <c r="R102" s="46"/>
      <c r="S102" s="46">
        <v>1000</v>
      </c>
      <c r="T102" s="72">
        <v>2500</v>
      </c>
    </row>
    <row r="103" spans="1:20" ht="12.75" x14ac:dyDescent="0.2">
      <c r="A103" s="30" t="s">
        <v>4</v>
      </c>
      <c r="B103" s="2" t="s">
        <v>29</v>
      </c>
      <c r="C103" s="18" t="s">
        <v>88</v>
      </c>
      <c r="D103" s="9">
        <v>72</v>
      </c>
      <c r="E103" s="6"/>
      <c r="F103" s="34">
        <v>2.0499999999999998</v>
      </c>
      <c r="G103" s="34">
        <f t="shared" si="1"/>
        <v>147.6</v>
      </c>
      <c r="H103" s="95">
        <v>1</v>
      </c>
      <c r="I103" s="44">
        <v>3816</v>
      </c>
      <c r="J103" s="10"/>
      <c r="K103" s="10"/>
      <c r="L103" s="10"/>
      <c r="M103" s="10">
        <v>216</v>
      </c>
      <c r="N103" s="10"/>
      <c r="O103" s="10"/>
      <c r="P103" s="10"/>
      <c r="Q103" s="10">
        <v>5040</v>
      </c>
      <c r="R103" s="10">
        <v>3024</v>
      </c>
      <c r="S103" s="10"/>
      <c r="T103" s="68"/>
    </row>
    <row r="104" spans="1:20" ht="12.75" x14ac:dyDescent="0.2">
      <c r="A104" s="30" t="s">
        <v>4</v>
      </c>
      <c r="B104" s="2" t="s">
        <v>29</v>
      </c>
      <c r="C104" s="18" t="s">
        <v>35</v>
      </c>
      <c r="D104" s="9">
        <v>72</v>
      </c>
      <c r="E104" s="6"/>
      <c r="F104" s="34">
        <v>2.75</v>
      </c>
      <c r="G104" s="34">
        <f t="shared" si="1"/>
        <v>198</v>
      </c>
      <c r="H104" s="93"/>
      <c r="I104" s="44"/>
      <c r="J104" s="10"/>
      <c r="K104" s="10">
        <v>1584</v>
      </c>
      <c r="L104" s="10"/>
      <c r="M104" s="10"/>
      <c r="N104" s="10"/>
      <c r="O104" s="10"/>
      <c r="P104" s="10"/>
      <c r="Q104" s="10"/>
      <c r="R104" s="10"/>
      <c r="S104" s="10"/>
      <c r="T104" s="68"/>
    </row>
    <row r="105" spans="1:20" ht="12.75" x14ac:dyDescent="0.2">
      <c r="A105" s="66" t="s">
        <v>4</v>
      </c>
      <c r="B105" s="2" t="s">
        <v>29</v>
      </c>
      <c r="C105" s="18" t="s">
        <v>217</v>
      </c>
      <c r="D105" s="9">
        <v>72</v>
      </c>
      <c r="E105" s="6"/>
      <c r="F105" s="34">
        <v>2.25</v>
      </c>
      <c r="G105" s="34">
        <v>162</v>
      </c>
      <c r="H105" s="93"/>
      <c r="I105" s="44"/>
      <c r="J105" s="10">
        <v>720</v>
      </c>
      <c r="K105" s="10"/>
      <c r="L105" s="10"/>
      <c r="M105" s="10"/>
      <c r="N105" s="10"/>
      <c r="O105" s="10"/>
      <c r="P105" s="10"/>
      <c r="Q105" s="10"/>
      <c r="R105" s="10"/>
      <c r="S105" s="10"/>
      <c r="T105" s="68"/>
    </row>
    <row r="106" spans="1:20" ht="12.75" x14ac:dyDescent="0.2">
      <c r="A106" s="30" t="s">
        <v>4</v>
      </c>
      <c r="B106" s="2" t="s">
        <v>29</v>
      </c>
      <c r="C106" s="18" t="s">
        <v>89</v>
      </c>
      <c r="D106" s="9">
        <v>72</v>
      </c>
      <c r="E106" s="6"/>
      <c r="F106" s="34">
        <v>2.1800000000000002</v>
      </c>
      <c r="G106" s="34">
        <f t="shared" si="1"/>
        <v>156.96</v>
      </c>
      <c r="H106" s="93"/>
      <c r="I106" s="44"/>
      <c r="J106" s="10"/>
      <c r="K106" s="10"/>
      <c r="L106" s="10"/>
      <c r="M106" s="10"/>
      <c r="N106" s="10"/>
      <c r="O106" s="10"/>
      <c r="P106" s="10"/>
      <c r="Q106" s="10"/>
      <c r="R106" s="10"/>
      <c r="S106" s="10"/>
      <c r="T106" s="68"/>
    </row>
    <row r="107" spans="1:20" ht="12.75" x14ac:dyDescent="0.2">
      <c r="A107" s="30" t="s">
        <v>4</v>
      </c>
      <c r="B107" s="2" t="s">
        <v>218</v>
      </c>
      <c r="C107" s="18" t="s">
        <v>221</v>
      </c>
      <c r="D107" s="9">
        <v>72</v>
      </c>
      <c r="E107" s="6"/>
      <c r="F107" s="34">
        <v>1.26</v>
      </c>
      <c r="G107" s="34">
        <f t="shared" si="1"/>
        <v>90.72</v>
      </c>
      <c r="H107" s="93"/>
      <c r="I107" s="44"/>
      <c r="J107" s="10"/>
      <c r="K107" s="10">
        <v>864</v>
      </c>
      <c r="L107" s="10"/>
      <c r="M107" s="10"/>
      <c r="N107" s="10"/>
      <c r="O107" s="10"/>
      <c r="P107" s="10"/>
      <c r="Q107" s="10"/>
      <c r="R107" s="10"/>
      <c r="S107" s="10"/>
      <c r="T107" s="68"/>
    </row>
    <row r="108" spans="1:20" ht="12.75" x14ac:dyDescent="0.2">
      <c r="A108" s="30" t="s">
        <v>4</v>
      </c>
      <c r="B108" s="2" t="s">
        <v>218</v>
      </c>
      <c r="C108" s="18" t="s">
        <v>230</v>
      </c>
      <c r="D108" s="9">
        <v>72</v>
      </c>
      <c r="E108" s="6"/>
      <c r="F108" s="59">
        <v>1.1000000000000001</v>
      </c>
      <c r="G108" s="34">
        <v>90.72</v>
      </c>
      <c r="H108" s="87"/>
      <c r="I108" s="44"/>
      <c r="J108" s="10"/>
      <c r="K108" s="10"/>
      <c r="L108" s="10"/>
      <c r="M108" s="10">
        <v>864</v>
      </c>
      <c r="N108" s="10"/>
      <c r="O108" s="10"/>
      <c r="P108" s="10"/>
      <c r="Q108" s="10"/>
      <c r="R108" s="10"/>
      <c r="S108" s="10"/>
      <c r="T108" s="68"/>
    </row>
    <row r="109" spans="1:20" ht="12.75" x14ac:dyDescent="0.2">
      <c r="A109" s="30" t="s">
        <v>4</v>
      </c>
      <c r="B109" s="2" t="s">
        <v>218</v>
      </c>
      <c r="C109" s="18" t="s">
        <v>222</v>
      </c>
      <c r="D109" s="9">
        <v>72</v>
      </c>
      <c r="E109" s="6"/>
      <c r="F109" s="34">
        <v>1.04</v>
      </c>
      <c r="G109" s="34">
        <f t="shared" si="1"/>
        <v>74.88</v>
      </c>
      <c r="H109" s="93"/>
      <c r="I109" s="44"/>
      <c r="J109" s="10"/>
      <c r="K109" s="10">
        <v>792</v>
      </c>
      <c r="L109" s="10"/>
      <c r="M109" s="10"/>
      <c r="N109" s="10"/>
      <c r="O109" s="10"/>
      <c r="P109" s="10"/>
      <c r="Q109" s="10"/>
      <c r="R109" s="10"/>
      <c r="S109" s="10"/>
      <c r="T109" s="68"/>
    </row>
    <row r="110" spans="1:20" ht="12.75" x14ac:dyDescent="0.2">
      <c r="A110" s="30" t="s">
        <v>4</v>
      </c>
      <c r="B110" s="2" t="s">
        <v>218</v>
      </c>
      <c r="C110" s="18" t="s">
        <v>223</v>
      </c>
      <c r="D110" s="9">
        <v>72</v>
      </c>
      <c r="E110" s="6"/>
      <c r="F110" s="34">
        <v>1.1399999999999999</v>
      </c>
      <c r="G110" s="34">
        <f t="shared" si="1"/>
        <v>82.08</v>
      </c>
      <c r="H110" s="93"/>
      <c r="I110" s="44"/>
      <c r="J110" s="10"/>
      <c r="K110" s="10">
        <v>464</v>
      </c>
      <c r="L110" s="10"/>
      <c r="M110" s="10"/>
      <c r="N110" s="10"/>
      <c r="O110" s="10"/>
      <c r="P110" s="10"/>
      <c r="Q110" s="10"/>
      <c r="R110" s="10"/>
      <c r="S110" s="10"/>
      <c r="T110" s="68"/>
    </row>
    <row r="111" spans="1:20" ht="12.75" x14ac:dyDescent="0.2">
      <c r="A111" s="30" t="s">
        <v>4</v>
      </c>
      <c r="B111" s="1" t="s">
        <v>29</v>
      </c>
      <c r="C111" s="18" t="s">
        <v>128</v>
      </c>
      <c r="D111" s="1">
        <v>72</v>
      </c>
      <c r="E111" s="42">
        <v>0.32</v>
      </c>
      <c r="F111" s="41">
        <v>1.61</v>
      </c>
      <c r="G111" s="41">
        <f t="shared" si="1"/>
        <v>138.96</v>
      </c>
      <c r="H111" s="88"/>
      <c r="I111" s="44"/>
      <c r="J111" s="46"/>
      <c r="K111" s="46"/>
      <c r="L111" s="46"/>
      <c r="M111" s="46"/>
      <c r="N111" s="46"/>
      <c r="O111" s="46"/>
      <c r="P111" s="46"/>
      <c r="Q111" s="46"/>
      <c r="R111" s="46"/>
      <c r="S111" s="46"/>
      <c r="T111" s="72"/>
    </row>
    <row r="112" spans="1:20" ht="12.75" x14ac:dyDescent="0.2">
      <c r="A112" s="30" t="s">
        <v>4</v>
      </c>
      <c r="B112" s="1" t="s">
        <v>29</v>
      </c>
      <c r="C112" s="18" t="s">
        <v>129</v>
      </c>
      <c r="D112" s="1">
        <v>72</v>
      </c>
      <c r="E112" s="42">
        <v>0.25</v>
      </c>
      <c r="F112" s="41">
        <v>1.61</v>
      </c>
      <c r="G112" s="41">
        <f t="shared" si="1"/>
        <v>133.92000000000002</v>
      </c>
      <c r="H112" s="88"/>
      <c r="I112" s="44"/>
      <c r="J112" s="46"/>
      <c r="K112" s="46"/>
      <c r="L112" s="46"/>
      <c r="M112" s="46"/>
      <c r="N112" s="46"/>
      <c r="O112" s="46"/>
      <c r="P112" s="46"/>
      <c r="Q112" s="46"/>
      <c r="R112" s="46"/>
      <c r="S112" s="46"/>
      <c r="T112" s="72">
        <v>1000</v>
      </c>
    </row>
    <row r="113" spans="1:20" ht="12.75" x14ac:dyDescent="0.2">
      <c r="A113" s="30" t="s">
        <v>4</v>
      </c>
      <c r="B113" s="1" t="s">
        <v>29</v>
      </c>
      <c r="C113" s="18" t="s">
        <v>130</v>
      </c>
      <c r="D113" s="1">
        <v>72</v>
      </c>
      <c r="E113" s="42">
        <v>0.2</v>
      </c>
      <c r="F113" s="41">
        <v>1.61</v>
      </c>
      <c r="G113" s="41">
        <f t="shared" si="1"/>
        <v>130.32</v>
      </c>
      <c r="H113" s="88"/>
      <c r="I113" s="44"/>
      <c r="J113" s="46"/>
      <c r="K113" s="46"/>
      <c r="L113" s="46"/>
      <c r="M113" s="46"/>
      <c r="N113" s="46">
        <v>1250</v>
      </c>
      <c r="O113" s="46"/>
      <c r="P113" s="46"/>
      <c r="Q113" s="46">
        <v>2100</v>
      </c>
      <c r="R113" s="46"/>
      <c r="S113" s="46"/>
      <c r="T113" s="72"/>
    </row>
    <row r="114" spans="1:20" ht="12.75" x14ac:dyDescent="0.2">
      <c r="A114" s="30" t="s">
        <v>4</v>
      </c>
      <c r="B114" s="1" t="s">
        <v>29</v>
      </c>
      <c r="C114" s="18" t="s">
        <v>131</v>
      </c>
      <c r="D114" s="1">
        <v>72</v>
      </c>
      <c r="E114" s="42">
        <v>0.19</v>
      </c>
      <c r="F114" s="41">
        <v>1.61</v>
      </c>
      <c r="G114" s="41">
        <f t="shared" si="1"/>
        <v>129.6</v>
      </c>
      <c r="H114" s="88"/>
      <c r="I114" s="44"/>
      <c r="J114" s="46"/>
      <c r="K114" s="46"/>
      <c r="L114" s="46"/>
      <c r="M114" s="46"/>
      <c r="N114" s="46"/>
      <c r="O114" s="46">
        <v>1200</v>
      </c>
      <c r="P114" s="46"/>
      <c r="Q114" s="46"/>
      <c r="R114" s="46"/>
      <c r="S114" s="46">
        <v>2500</v>
      </c>
      <c r="T114" s="72"/>
    </row>
    <row r="115" spans="1:20" ht="12.75" x14ac:dyDescent="0.2">
      <c r="A115" s="30" t="s">
        <v>4</v>
      </c>
      <c r="B115" s="1" t="s">
        <v>29</v>
      </c>
      <c r="C115" s="18" t="s">
        <v>132</v>
      </c>
      <c r="D115" s="1">
        <v>72</v>
      </c>
      <c r="E115" s="42">
        <v>0.19</v>
      </c>
      <c r="F115" s="41">
        <v>1.61</v>
      </c>
      <c r="G115" s="41">
        <f t="shared" si="1"/>
        <v>129.6</v>
      </c>
      <c r="H115" s="88"/>
      <c r="I115" s="44"/>
      <c r="J115" s="46"/>
      <c r="K115" s="46"/>
      <c r="L115" s="46"/>
      <c r="M115" s="46"/>
      <c r="N115" s="46"/>
      <c r="O115" s="46">
        <v>700</v>
      </c>
      <c r="P115" s="46"/>
      <c r="Q115" s="46"/>
      <c r="R115" s="46"/>
      <c r="S115" s="46"/>
      <c r="T115" s="72"/>
    </row>
    <row r="116" spans="1:20" ht="12.75" x14ac:dyDescent="0.2">
      <c r="A116" s="30" t="s">
        <v>4</v>
      </c>
      <c r="B116" s="1" t="s">
        <v>29</v>
      </c>
      <c r="C116" s="18" t="s">
        <v>133</v>
      </c>
      <c r="D116" s="1">
        <v>72</v>
      </c>
      <c r="E116" s="42">
        <v>0.27</v>
      </c>
      <c r="F116" s="41">
        <v>1.61</v>
      </c>
      <c r="G116" s="41">
        <f t="shared" si="1"/>
        <v>135.36000000000001</v>
      </c>
      <c r="H116" s="88"/>
      <c r="I116" s="44"/>
      <c r="J116" s="46"/>
      <c r="K116" s="46"/>
      <c r="L116" s="46"/>
      <c r="M116" s="46"/>
      <c r="N116" s="46"/>
      <c r="O116" s="46"/>
      <c r="P116" s="46"/>
      <c r="Q116" s="46">
        <v>7000</v>
      </c>
      <c r="R116" s="46"/>
      <c r="S116" s="46">
        <v>1000</v>
      </c>
      <c r="T116" s="72"/>
    </row>
    <row r="117" spans="1:20" ht="12.75" x14ac:dyDescent="0.2">
      <c r="A117" s="30" t="s">
        <v>4</v>
      </c>
      <c r="B117" s="1" t="s">
        <v>29</v>
      </c>
      <c r="C117" s="18" t="s">
        <v>134</v>
      </c>
      <c r="D117" s="1">
        <v>72</v>
      </c>
      <c r="E117" s="42"/>
      <c r="F117" s="41">
        <v>1.61</v>
      </c>
      <c r="G117" s="41">
        <f t="shared" si="1"/>
        <v>115.92</v>
      </c>
      <c r="H117" s="88"/>
      <c r="I117" s="44"/>
      <c r="J117" s="46"/>
      <c r="K117" s="46"/>
      <c r="L117" s="46"/>
      <c r="M117" s="46"/>
      <c r="N117" s="46"/>
      <c r="O117" s="46"/>
      <c r="P117" s="46"/>
      <c r="Q117" s="46"/>
      <c r="R117" s="46"/>
      <c r="S117" s="46">
        <v>1000</v>
      </c>
      <c r="T117" s="72"/>
    </row>
    <row r="118" spans="1:20" ht="12.75" x14ac:dyDescent="0.2">
      <c r="A118" s="30" t="s">
        <v>4</v>
      </c>
      <c r="B118" s="1" t="s">
        <v>29</v>
      </c>
      <c r="C118" s="18" t="s">
        <v>135</v>
      </c>
      <c r="D118" s="1">
        <v>72</v>
      </c>
      <c r="E118" s="42">
        <v>0.1</v>
      </c>
      <c r="F118" s="41">
        <v>1.53</v>
      </c>
      <c r="G118" s="41">
        <f t="shared" si="1"/>
        <v>117.36</v>
      </c>
      <c r="H118" s="88"/>
      <c r="I118" s="44"/>
      <c r="J118" s="46"/>
      <c r="K118" s="46"/>
      <c r="L118" s="46"/>
      <c r="M118" s="46"/>
      <c r="N118" s="46"/>
      <c r="O118" s="46"/>
      <c r="P118" s="46">
        <v>300</v>
      </c>
      <c r="Q118" s="46"/>
      <c r="R118" s="46"/>
      <c r="S118" s="46">
        <v>4700</v>
      </c>
      <c r="T118" s="72">
        <v>4050</v>
      </c>
    </row>
    <row r="119" spans="1:20" ht="12.75" x14ac:dyDescent="0.2">
      <c r="A119" s="30" t="s">
        <v>4</v>
      </c>
      <c r="B119" s="1" t="s">
        <v>29</v>
      </c>
      <c r="C119" s="18" t="s">
        <v>136</v>
      </c>
      <c r="D119" s="1">
        <v>72</v>
      </c>
      <c r="E119" s="42">
        <v>0.28000000000000003</v>
      </c>
      <c r="F119" s="41">
        <v>1.73</v>
      </c>
      <c r="G119" s="41">
        <f t="shared" si="1"/>
        <v>144.72</v>
      </c>
      <c r="H119" s="96"/>
      <c r="I119" s="44"/>
      <c r="J119" s="46"/>
      <c r="K119" s="46"/>
      <c r="L119" s="46"/>
      <c r="M119" s="46"/>
      <c r="N119" s="46"/>
      <c r="O119" s="46"/>
      <c r="P119" s="46"/>
      <c r="Q119" s="46"/>
      <c r="R119" s="46"/>
      <c r="S119" s="46"/>
      <c r="T119" s="72"/>
    </row>
    <row r="120" spans="1:20" ht="12.75" hidden="1" x14ac:dyDescent="0.2">
      <c r="A120" s="30" t="s">
        <v>4</v>
      </c>
      <c r="B120" s="2" t="s">
        <v>31</v>
      </c>
      <c r="C120" s="18" t="s">
        <v>90</v>
      </c>
      <c r="D120" s="9" t="s">
        <v>18</v>
      </c>
      <c r="E120" s="6"/>
      <c r="F120" s="41">
        <v>0.9</v>
      </c>
      <c r="G120" s="34">
        <f t="shared" si="1"/>
        <v>0</v>
      </c>
      <c r="H120" s="34"/>
      <c r="I120" s="44" t="s">
        <v>74</v>
      </c>
      <c r="J120" s="44" t="s">
        <v>74</v>
      </c>
      <c r="K120" s="44">
        <v>5000</v>
      </c>
      <c r="L120" s="44">
        <v>10000</v>
      </c>
      <c r="M120" s="44">
        <v>10000</v>
      </c>
      <c r="N120" s="10">
        <v>10000</v>
      </c>
      <c r="O120" s="10">
        <v>50000</v>
      </c>
      <c r="P120" s="10">
        <v>50000</v>
      </c>
      <c r="Q120" s="10">
        <v>50000</v>
      </c>
      <c r="R120" s="10">
        <v>50000</v>
      </c>
      <c r="S120" s="10">
        <v>50000</v>
      </c>
      <c r="T120" s="68"/>
    </row>
    <row r="121" spans="1:20" ht="12.75" x14ac:dyDescent="0.2">
      <c r="A121" s="30" t="s">
        <v>4</v>
      </c>
      <c r="B121" s="2" t="s">
        <v>31</v>
      </c>
      <c r="C121" s="18" t="s">
        <v>90</v>
      </c>
      <c r="D121" s="9">
        <v>72</v>
      </c>
      <c r="E121" s="6"/>
      <c r="F121" s="41">
        <v>1.96</v>
      </c>
      <c r="G121" s="34">
        <f t="shared" si="1"/>
        <v>141.12</v>
      </c>
      <c r="H121" s="93"/>
      <c r="I121" s="44"/>
      <c r="J121" s="44"/>
      <c r="K121" s="44"/>
      <c r="L121" s="44"/>
      <c r="M121" s="44"/>
      <c r="N121" s="10"/>
      <c r="O121" s="10"/>
      <c r="P121" s="10"/>
      <c r="Q121" s="10"/>
      <c r="R121" s="10"/>
      <c r="S121" s="10"/>
      <c r="T121" s="68"/>
    </row>
    <row r="122" spans="1:20" ht="12.75" hidden="1" x14ac:dyDescent="0.2">
      <c r="A122" s="30" t="s">
        <v>4</v>
      </c>
      <c r="B122" s="1" t="s">
        <v>31</v>
      </c>
      <c r="C122" s="18" t="s">
        <v>91</v>
      </c>
      <c r="D122" s="1" t="s">
        <v>18</v>
      </c>
      <c r="E122" s="23"/>
      <c r="F122" s="41">
        <v>0.95</v>
      </c>
      <c r="G122" s="34">
        <f t="shared" si="1"/>
        <v>0</v>
      </c>
      <c r="H122" s="34"/>
      <c r="I122" s="45"/>
      <c r="J122" s="45" t="s">
        <v>74</v>
      </c>
      <c r="K122" s="45" t="s">
        <v>74</v>
      </c>
      <c r="L122" s="45" t="s">
        <v>74</v>
      </c>
      <c r="M122" s="45" t="s">
        <v>74</v>
      </c>
      <c r="N122" s="24">
        <v>5000</v>
      </c>
      <c r="O122" s="24">
        <v>50000</v>
      </c>
      <c r="P122" s="24">
        <v>50000</v>
      </c>
      <c r="Q122" s="24">
        <v>50000</v>
      </c>
      <c r="R122" s="24">
        <v>50000</v>
      </c>
      <c r="S122" s="24">
        <v>50000</v>
      </c>
      <c r="T122" s="68"/>
    </row>
    <row r="123" spans="1:20" ht="12.75" x14ac:dyDescent="0.2">
      <c r="A123" s="30" t="s">
        <v>4</v>
      </c>
      <c r="B123" s="1" t="s">
        <v>31</v>
      </c>
      <c r="C123" s="18" t="s">
        <v>91</v>
      </c>
      <c r="D123" s="1">
        <v>72</v>
      </c>
      <c r="E123" s="23"/>
      <c r="F123" s="41">
        <v>1.96</v>
      </c>
      <c r="G123" s="34">
        <f t="shared" si="1"/>
        <v>141.12</v>
      </c>
      <c r="H123" s="93"/>
      <c r="I123" s="45"/>
      <c r="J123" s="45"/>
      <c r="K123" s="45"/>
      <c r="L123" s="45"/>
      <c r="M123" s="45"/>
      <c r="N123" s="24"/>
      <c r="O123" s="24"/>
      <c r="P123" s="24"/>
      <c r="Q123" s="24"/>
      <c r="R123" s="24"/>
      <c r="S123" s="24"/>
      <c r="T123" s="68"/>
    </row>
    <row r="124" spans="1:20" ht="12.75" hidden="1" x14ac:dyDescent="0.2">
      <c r="A124" s="30" t="s">
        <v>4</v>
      </c>
      <c r="B124" s="1" t="s">
        <v>31</v>
      </c>
      <c r="C124" s="18" t="s">
        <v>92</v>
      </c>
      <c r="D124" s="1" t="s">
        <v>18</v>
      </c>
      <c r="E124" s="23"/>
      <c r="F124" s="41">
        <v>0.95</v>
      </c>
      <c r="G124" s="34">
        <f t="shared" si="1"/>
        <v>0</v>
      </c>
      <c r="H124" s="34"/>
      <c r="I124" s="45"/>
      <c r="J124" s="45" t="s">
        <v>74</v>
      </c>
      <c r="K124" s="45">
        <v>5000</v>
      </c>
      <c r="L124" s="45">
        <v>10000</v>
      </c>
      <c r="M124" s="45">
        <v>10000</v>
      </c>
      <c r="N124" s="24">
        <v>10000</v>
      </c>
      <c r="O124" s="24">
        <v>10000</v>
      </c>
      <c r="P124" s="24">
        <v>50000</v>
      </c>
      <c r="Q124" s="24">
        <v>50000</v>
      </c>
      <c r="R124" s="24">
        <v>50000</v>
      </c>
      <c r="S124" s="24">
        <v>50000</v>
      </c>
      <c r="T124" s="68"/>
    </row>
    <row r="125" spans="1:20" ht="12.75" x14ac:dyDescent="0.2">
      <c r="A125" s="30" t="s">
        <v>4</v>
      </c>
      <c r="B125" s="25" t="s">
        <v>31</v>
      </c>
      <c r="C125" s="18" t="s">
        <v>92</v>
      </c>
      <c r="D125" s="1">
        <v>72</v>
      </c>
      <c r="E125" s="23"/>
      <c r="F125" s="42">
        <v>1.96</v>
      </c>
      <c r="G125" s="34">
        <f t="shared" si="1"/>
        <v>141.12</v>
      </c>
      <c r="H125" s="93"/>
      <c r="I125" s="45"/>
      <c r="J125" s="45"/>
      <c r="K125" s="45"/>
      <c r="L125" s="45"/>
      <c r="M125" s="45"/>
      <c r="N125" s="24"/>
      <c r="O125" s="24"/>
      <c r="P125" s="24"/>
      <c r="Q125" s="24"/>
      <c r="R125" s="24"/>
      <c r="S125" s="24"/>
      <c r="T125" s="68"/>
    </row>
    <row r="126" spans="1:20" ht="12.75" hidden="1" x14ac:dyDescent="0.2">
      <c r="A126" s="30" t="s">
        <v>4</v>
      </c>
      <c r="B126" s="2" t="s">
        <v>31</v>
      </c>
      <c r="C126" s="20" t="s">
        <v>36</v>
      </c>
      <c r="D126" s="9" t="s">
        <v>18</v>
      </c>
      <c r="E126" s="6"/>
      <c r="F126" s="41">
        <v>0.8</v>
      </c>
      <c r="G126" s="34">
        <f t="shared" si="1"/>
        <v>0</v>
      </c>
      <c r="H126" s="34"/>
      <c r="I126" s="44" t="s">
        <v>74</v>
      </c>
      <c r="J126" s="44" t="s">
        <v>74</v>
      </c>
      <c r="K126" s="44">
        <v>5000</v>
      </c>
      <c r="L126" s="44">
        <v>10000</v>
      </c>
      <c r="M126" s="44">
        <v>10000</v>
      </c>
      <c r="N126" s="10">
        <v>10000</v>
      </c>
      <c r="O126" s="10">
        <v>50000</v>
      </c>
      <c r="P126" s="10">
        <v>50000</v>
      </c>
      <c r="Q126" s="10">
        <v>50000</v>
      </c>
      <c r="R126" s="10">
        <v>50000</v>
      </c>
      <c r="S126" s="10">
        <v>50000</v>
      </c>
      <c r="T126" s="68"/>
    </row>
    <row r="127" spans="1:20" ht="12.75" x14ac:dyDescent="0.2">
      <c r="A127" s="30" t="s">
        <v>4</v>
      </c>
      <c r="B127" s="2" t="s">
        <v>31</v>
      </c>
      <c r="C127" s="20" t="s">
        <v>36</v>
      </c>
      <c r="D127" s="9">
        <v>72</v>
      </c>
      <c r="E127" s="6"/>
      <c r="F127" s="41">
        <v>1.5</v>
      </c>
      <c r="G127" s="34">
        <f t="shared" si="1"/>
        <v>108</v>
      </c>
      <c r="H127" s="93"/>
      <c r="I127" s="44"/>
      <c r="J127" s="10"/>
      <c r="K127" s="10"/>
      <c r="L127" s="10"/>
      <c r="M127" s="10"/>
      <c r="N127" s="10"/>
      <c r="O127" s="10"/>
      <c r="P127" s="10"/>
      <c r="Q127" s="10"/>
      <c r="R127" s="10"/>
      <c r="S127" s="10"/>
      <c r="T127" s="68"/>
    </row>
    <row r="128" spans="1:20" ht="12.75" x14ac:dyDescent="0.2">
      <c r="A128" s="30" t="s">
        <v>4</v>
      </c>
      <c r="B128" s="1" t="s">
        <v>29</v>
      </c>
      <c r="C128" s="18" t="s">
        <v>93</v>
      </c>
      <c r="D128" s="1">
        <v>72</v>
      </c>
      <c r="E128" s="42"/>
      <c r="F128" s="41">
        <v>2.42</v>
      </c>
      <c r="G128" s="41">
        <f t="shared" si="1"/>
        <v>174.24</v>
      </c>
      <c r="H128" s="88"/>
      <c r="I128" s="44"/>
      <c r="J128" s="46"/>
      <c r="K128" s="46"/>
      <c r="L128" s="46"/>
      <c r="M128" s="46">
        <v>5000</v>
      </c>
      <c r="N128" s="46"/>
      <c r="O128" s="46"/>
      <c r="P128" s="46"/>
      <c r="Q128" s="46"/>
      <c r="R128" s="46"/>
      <c r="S128" s="46">
        <v>10000</v>
      </c>
      <c r="T128" s="72"/>
    </row>
    <row r="129" spans="1:20" ht="12.75" x14ac:dyDescent="0.2">
      <c r="A129" s="30" t="s">
        <v>4</v>
      </c>
      <c r="B129" s="2" t="s">
        <v>29</v>
      </c>
      <c r="C129" s="20" t="s">
        <v>37</v>
      </c>
      <c r="D129" s="9">
        <v>72</v>
      </c>
      <c r="E129" s="6"/>
      <c r="F129" s="34">
        <v>2.5499999999999998</v>
      </c>
      <c r="G129" s="34">
        <f t="shared" si="1"/>
        <v>183.6</v>
      </c>
      <c r="H129" s="93"/>
      <c r="I129" s="44"/>
      <c r="J129" s="10"/>
      <c r="K129" s="10"/>
      <c r="L129" s="10"/>
      <c r="M129" s="10"/>
      <c r="N129" s="10"/>
      <c r="O129" s="10"/>
      <c r="P129" s="10"/>
      <c r="Q129" s="10"/>
      <c r="R129" s="10"/>
      <c r="S129" s="10"/>
      <c r="T129" s="68"/>
    </row>
    <row r="130" spans="1:20" ht="12.75" x14ac:dyDescent="0.2">
      <c r="A130" s="30" t="s">
        <v>4</v>
      </c>
      <c r="B130" s="1" t="s">
        <v>29</v>
      </c>
      <c r="C130" s="18" t="s">
        <v>94</v>
      </c>
      <c r="D130" s="1">
        <v>72</v>
      </c>
      <c r="E130" s="42">
        <v>0.4</v>
      </c>
      <c r="F130" s="41">
        <v>2.95</v>
      </c>
      <c r="G130" s="41">
        <f t="shared" si="1"/>
        <v>241.20000000000002</v>
      </c>
      <c r="H130" s="88"/>
      <c r="I130" s="44"/>
      <c r="J130" s="46"/>
      <c r="K130" s="46"/>
      <c r="L130" s="46"/>
      <c r="M130" s="46"/>
      <c r="N130" s="46"/>
      <c r="O130" s="46"/>
      <c r="P130" s="46"/>
      <c r="Q130" s="46"/>
      <c r="R130" s="46"/>
      <c r="S130" s="46"/>
      <c r="T130" s="72"/>
    </row>
    <row r="131" spans="1:20" ht="12.75" x14ac:dyDescent="0.2">
      <c r="A131" s="30" t="s">
        <v>11</v>
      </c>
      <c r="B131" s="2" t="s">
        <v>29</v>
      </c>
      <c r="C131" s="8" t="s">
        <v>38</v>
      </c>
      <c r="D131" s="9">
        <v>72</v>
      </c>
      <c r="E131" s="6"/>
      <c r="F131" s="34">
        <v>0.89</v>
      </c>
      <c r="G131" s="34">
        <f t="shared" si="1"/>
        <v>64.08</v>
      </c>
      <c r="H131" s="93"/>
      <c r="I131" s="44">
        <v>2304</v>
      </c>
      <c r="J131" s="10">
        <v>5040</v>
      </c>
      <c r="K131" s="10"/>
      <c r="L131" s="10"/>
      <c r="M131" s="10"/>
      <c r="N131" s="10"/>
      <c r="O131" s="10"/>
      <c r="P131" s="10">
        <v>5040</v>
      </c>
      <c r="Q131" s="10"/>
      <c r="R131" s="10"/>
      <c r="S131" s="10"/>
      <c r="T131" s="68"/>
    </row>
    <row r="132" spans="1:20" ht="12.75" x14ac:dyDescent="0.2">
      <c r="A132" s="30" t="s">
        <v>4</v>
      </c>
      <c r="B132" s="2" t="s">
        <v>29</v>
      </c>
      <c r="C132" s="8" t="s">
        <v>39</v>
      </c>
      <c r="D132" s="9">
        <v>72</v>
      </c>
      <c r="E132" s="6"/>
      <c r="F132" s="34">
        <v>2.15</v>
      </c>
      <c r="G132" s="34">
        <f t="shared" si="1"/>
        <v>154.79999999999998</v>
      </c>
      <c r="H132" s="93"/>
      <c r="I132" s="44"/>
      <c r="J132" s="10"/>
      <c r="K132" s="10"/>
      <c r="L132" s="10"/>
      <c r="M132" s="10"/>
      <c r="N132" s="10"/>
      <c r="O132" s="10">
        <v>2016</v>
      </c>
      <c r="P132" s="10">
        <v>2016</v>
      </c>
      <c r="Q132" s="10">
        <v>2016</v>
      </c>
      <c r="R132" s="10">
        <v>2016</v>
      </c>
      <c r="S132" s="10">
        <v>2016</v>
      </c>
      <c r="T132" s="68"/>
    </row>
    <row r="133" spans="1:20" ht="12.75" x14ac:dyDescent="0.2">
      <c r="A133" s="30" t="s">
        <v>4</v>
      </c>
      <c r="B133" s="1" t="s">
        <v>29</v>
      </c>
      <c r="C133" s="18" t="s">
        <v>95</v>
      </c>
      <c r="D133" s="1">
        <v>72</v>
      </c>
      <c r="E133" s="42">
        <v>0.18</v>
      </c>
      <c r="F133" s="41">
        <v>1.56</v>
      </c>
      <c r="G133" s="41">
        <f t="shared" si="1"/>
        <v>125.28</v>
      </c>
      <c r="H133" s="88"/>
      <c r="I133" s="44"/>
      <c r="J133" s="46"/>
      <c r="K133" s="46"/>
      <c r="L133" s="46"/>
      <c r="M133" s="46"/>
      <c r="N133" s="46">
        <v>2350</v>
      </c>
      <c r="O133" s="46"/>
      <c r="P133" s="46"/>
      <c r="Q133" s="46"/>
      <c r="R133" s="46"/>
      <c r="S133" s="46"/>
      <c r="T133" s="72">
        <v>1000</v>
      </c>
    </row>
    <row r="134" spans="1:20" ht="12.75" x14ac:dyDescent="0.2">
      <c r="A134" s="30" t="s">
        <v>4</v>
      </c>
      <c r="B134" s="1" t="s">
        <v>29</v>
      </c>
      <c r="C134" s="18" t="s">
        <v>96</v>
      </c>
      <c r="D134" s="1">
        <v>72</v>
      </c>
      <c r="E134" s="42">
        <v>0.18</v>
      </c>
      <c r="F134" s="41">
        <v>1.56</v>
      </c>
      <c r="G134" s="41">
        <f t="shared" si="1"/>
        <v>125.28</v>
      </c>
      <c r="H134" s="88"/>
      <c r="I134" s="44"/>
      <c r="J134" s="46"/>
      <c r="K134" s="46"/>
      <c r="L134" s="46"/>
      <c r="M134" s="46"/>
      <c r="N134" s="46"/>
      <c r="O134" s="46">
        <v>700</v>
      </c>
      <c r="P134" s="46"/>
      <c r="Q134" s="46"/>
      <c r="R134" s="46"/>
      <c r="S134" s="46">
        <v>1500</v>
      </c>
      <c r="T134" s="72">
        <v>1500</v>
      </c>
    </row>
    <row r="135" spans="1:20" ht="12.75" x14ac:dyDescent="0.2">
      <c r="A135" s="30" t="s">
        <v>4</v>
      </c>
      <c r="B135" s="1" t="s">
        <v>29</v>
      </c>
      <c r="C135" s="18" t="s">
        <v>97</v>
      </c>
      <c r="D135" s="1">
        <v>72</v>
      </c>
      <c r="E135" s="42">
        <v>0.18</v>
      </c>
      <c r="F135" s="41">
        <v>1.56</v>
      </c>
      <c r="G135" s="41">
        <f t="shared" si="1"/>
        <v>125.28</v>
      </c>
      <c r="H135" s="88"/>
      <c r="I135" s="44"/>
      <c r="J135" s="46"/>
      <c r="K135" s="46"/>
      <c r="L135" s="46"/>
      <c r="M135" s="46"/>
      <c r="N135" s="46"/>
      <c r="O135" s="46"/>
      <c r="P135" s="46"/>
      <c r="Q135" s="46"/>
      <c r="R135" s="46"/>
      <c r="S135" s="46">
        <v>200</v>
      </c>
      <c r="T135" s="72">
        <v>1500</v>
      </c>
    </row>
    <row r="136" spans="1:20" ht="12.75" x14ac:dyDescent="0.2">
      <c r="A136" s="30" t="s">
        <v>4</v>
      </c>
      <c r="B136" s="1" t="s">
        <v>29</v>
      </c>
      <c r="C136" s="18" t="s">
        <v>98</v>
      </c>
      <c r="D136" s="1">
        <v>72</v>
      </c>
      <c r="E136" s="42">
        <v>0.15</v>
      </c>
      <c r="F136" s="41">
        <v>1.53</v>
      </c>
      <c r="G136" s="41">
        <f t="shared" si="1"/>
        <v>120.96</v>
      </c>
      <c r="H136" s="88">
        <v>1</v>
      </c>
      <c r="I136" s="44">
        <v>1872</v>
      </c>
      <c r="J136" s="46"/>
      <c r="K136" s="46"/>
      <c r="L136" s="44"/>
      <c r="M136" s="46"/>
      <c r="N136" s="46"/>
      <c r="O136" s="46">
        <v>4300</v>
      </c>
      <c r="P136" s="46">
        <v>3000</v>
      </c>
      <c r="Q136" s="46">
        <v>3800</v>
      </c>
      <c r="R136" s="46"/>
      <c r="S136" s="46">
        <f>16000+5000</f>
        <v>21000</v>
      </c>
      <c r="T136" s="72">
        <v>19900</v>
      </c>
    </row>
    <row r="137" spans="1:20" ht="12.75" x14ac:dyDescent="0.2">
      <c r="A137" s="30" t="s">
        <v>4</v>
      </c>
      <c r="B137" s="1" t="s">
        <v>29</v>
      </c>
      <c r="C137" s="18" t="s">
        <v>99</v>
      </c>
      <c r="D137" s="1">
        <v>72</v>
      </c>
      <c r="E137" s="42">
        <v>0.18</v>
      </c>
      <c r="F137" s="41">
        <v>1.56</v>
      </c>
      <c r="G137" s="41">
        <f t="shared" si="1"/>
        <v>125.28</v>
      </c>
      <c r="H137" s="88"/>
      <c r="I137" s="44"/>
      <c r="J137" s="46"/>
      <c r="K137" s="46"/>
      <c r="L137" s="46"/>
      <c r="M137" s="46"/>
      <c r="N137" s="46"/>
      <c r="O137" s="46">
        <v>700</v>
      </c>
      <c r="P137" s="46"/>
      <c r="Q137" s="46"/>
      <c r="R137" s="46"/>
      <c r="S137" s="46">
        <v>1000</v>
      </c>
      <c r="T137" s="72">
        <v>450</v>
      </c>
    </row>
    <row r="138" spans="1:20" ht="12.75" x14ac:dyDescent="0.2">
      <c r="A138" s="30" t="s">
        <v>4</v>
      </c>
      <c r="B138" s="1" t="s">
        <v>29</v>
      </c>
      <c r="C138" s="18" t="s">
        <v>100</v>
      </c>
      <c r="D138" s="1">
        <v>72</v>
      </c>
      <c r="E138" s="42">
        <v>0.15</v>
      </c>
      <c r="F138" s="41">
        <v>1.53</v>
      </c>
      <c r="G138" s="41">
        <f t="shared" si="1"/>
        <v>120.96</v>
      </c>
      <c r="H138" s="88"/>
      <c r="I138" s="44"/>
      <c r="J138" s="46"/>
      <c r="K138" s="46"/>
      <c r="L138" s="46"/>
      <c r="M138" s="46"/>
      <c r="N138" s="46">
        <v>1150</v>
      </c>
      <c r="O138" s="46">
        <v>250</v>
      </c>
      <c r="P138" s="46"/>
      <c r="Q138" s="46">
        <v>1600</v>
      </c>
      <c r="R138" s="46">
        <v>3000</v>
      </c>
      <c r="S138" s="46">
        <v>7500</v>
      </c>
      <c r="T138" s="72">
        <v>25000</v>
      </c>
    </row>
    <row r="139" spans="1:20" ht="12.75" x14ac:dyDescent="0.2">
      <c r="A139" s="30" t="s">
        <v>4</v>
      </c>
      <c r="B139" s="1" t="s">
        <v>29</v>
      </c>
      <c r="C139" s="18" t="s">
        <v>101</v>
      </c>
      <c r="D139" s="1">
        <v>72</v>
      </c>
      <c r="E139" s="42">
        <v>0.18</v>
      </c>
      <c r="F139" s="41">
        <v>1.56</v>
      </c>
      <c r="G139" s="41">
        <f t="shared" si="1"/>
        <v>125.28</v>
      </c>
      <c r="H139" s="88">
        <v>1</v>
      </c>
      <c r="I139" s="44">
        <v>864</v>
      </c>
      <c r="J139" s="46"/>
      <c r="K139" s="44"/>
      <c r="L139" s="44"/>
      <c r="M139" s="46"/>
      <c r="N139" s="46">
        <f>1200+1400</f>
        <v>2600</v>
      </c>
      <c r="O139" s="46"/>
      <c r="P139" s="46"/>
      <c r="Q139" s="46"/>
      <c r="R139" s="46"/>
      <c r="S139" s="46"/>
      <c r="T139" s="72">
        <v>7000</v>
      </c>
    </row>
    <row r="140" spans="1:20" ht="12.75" x14ac:dyDescent="0.2">
      <c r="A140" s="30" t="s">
        <v>4</v>
      </c>
      <c r="B140" s="1" t="s">
        <v>29</v>
      </c>
      <c r="C140" s="18" t="s">
        <v>102</v>
      </c>
      <c r="D140" s="1">
        <v>72</v>
      </c>
      <c r="E140" s="42">
        <v>0.18</v>
      </c>
      <c r="F140" s="41">
        <v>1.56</v>
      </c>
      <c r="G140" s="41">
        <f t="shared" si="1"/>
        <v>125.28</v>
      </c>
      <c r="H140" s="88"/>
      <c r="I140" s="44"/>
      <c r="J140" s="46"/>
      <c r="K140" s="46"/>
      <c r="L140" s="46"/>
      <c r="M140" s="46"/>
      <c r="N140" s="46">
        <v>300</v>
      </c>
      <c r="O140" s="46"/>
      <c r="P140" s="46"/>
      <c r="Q140" s="46"/>
      <c r="R140" s="46">
        <v>704</v>
      </c>
      <c r="S140" s="46">
        <v>1000</v>
      </c>
      <c r="T140" s="72">
        <v>900</v>
      </c>
    </row>
    <row r="141" spans="1:20" ht="12.75" x14ac:dyDescent="0.2">
      <c r="A141" s="30" t="s">
        <v>4</v>
      </c>
      <c r="B141" s="1" t="s">
        <v>29</v>
      </c>
      <c r="C141" s="18" t="s">
        <v>103</v>
      </c>
      <c r="D141" s="1">
        <v>72</v>
      </c>
      <c r="E141" s="42">
        <v>0.1</v>
      </c>
      <c r="F141" s="41">
        <v>1.56</v>
      </c>
      <c r="G141" s="41">
        <f t="shared" si="1"/>
        <v>119.52000000000001</v>
      </c>
      <c r="H141" s="88"/>
      <c r="I141" s="44"/>
      <c r="J141" s="46"/>
      <c r="K141" s="46"/>
      <c r="L141" s="46"/>
      <c r="M141" s="46"/>
      <c r="N141" s="46"/>
      <c r="O141" s="46"/>
      <c r="P141" s="46"/>
      <c r="Q141" s="46"/>
      <c r="R141" s="46"/>
      <c r="S141" s="46">
        <v>3000</v>
      </c>
      <c r="T141" s="72"/>
    </row>
    <row r="142" spans="1:20" ht="12.75" x14ac:dyDescent="0.2">
      <c r="A142" s="30" t="s">
        <v>4</v>
      </c>
      <c r="B142" s="1" t="s">
        <v>29</v>
      </c>
      <c r="C142" s="18" t="s">
        <v>104</v>
      </c>
      <c r="D142" s="1">
        <v>72</v>
      </c>
      <c r="E142" s="42">
        <v>0.2</v>
      </c>
      <c r="F142" s="41">
        <v>1.58</v>
      </c>
      <c r="G142" s="41">
        <f t="shared" si="1"/>
        <v>128.16</v>
      </c>
      <c r="H142" s="88"/>
      <c r="I142" s="44"/>
      <c r="J142" s="46"/>
      <c r="K142" s="46"/>
      <c r="L142" s="46"/>
      <c r="M142" s="46"/>
      <c r="N142" s="46"/>
      <c r="O142" s="46"/>
      <c r="P142" s="46"/>
      <c r="Q142" s="46"/>
      <c r="R142" s="46"/>
      <c r="S142" s="46"/>
      <c r="T142" s="72">
        <v>2500</v>
      </c>
    </row>
    <row r="143" spans="1:20" ht="12.75" x14ac:dyDescent="0.2">
      <c r="A143" s="30" t="s">
        <v>4</v>
      </c>
      <c r="B143" s="1" t="s">
        <v>29</v>
      </c>
      <c r="C143" s="18" t="s">
        <v>105</v>
      </c>
      <c r="D143" s="1">
        <v>72</v>
      </c>
      <c r="E143" s="42">
        <v>0.35</v>
      </c>
      <c r="F143" s="41">
        <v>1.58</v>
      </c>
      <c r="G143" s="41">
        <f t="shared" si="1"/>
        <v>138.96</v>
      </c>
      <c r="H143" s="88"/>
      <c r="I143" s="44"/>
      <c r="J143" s="46"/>
      <c r="K143" s="46"/>
      <c r="L143" s="46"/>
      <c r="M143" s="46"/>
      <c r="N143" s="46"/>
      <c r="O143" s="46"/>
      <c r="P143" s="46"/>
      <c r="Q143" s="46"/>
      <c r="R143" s="46"/>
      <c r="S143" s="46"/>
      <c r="T143" s="72">
        <v>5000</v>
      </c>
    </row>
    <row r="144" spans="1:20" ht="12.75" x14ac:dyDescent="0.2">
      <c r="A144" s="30" t="s">
        <v>4</v>
      </c>
      <c r="B144" s="1" t="s">
        <v>29</v>
      </c>
      <c r="C144" s="18" t="s">
        <v>106</v>
      </c>
      <c r="D144" s="1">
        <v>72</v>
      </c>
      <c r="E144" s="42">
        <v>0.15</v>
      </c>
      <c r="F144" s="41">
        <v>1.53</v>
      </c>
      <c r="G144" s="41">
        <f t="shared" ref="G144:G218" si="2">IFERROR((D144*E144)+(D144*F144),0)</f>
        <v>120.96</v>
      </c>
      <c r="H144" s="88"/>
      <c r="I144" s="44"/>
      <c r="J144" s="46">
        <v>2160</v>
      </c>
      <c r="K144" s="44"/>
      <c r="L144" s="44"/>
      <c r="M144" s="46"/>
      <c r="N144" s="46">
        <f>150+496</f>
        <v>646</v>
      </c>
      <c r="O144" s="46"/>
      <c r="P144" s="46"/>
      <c r="Q144" s="46"/>
      <c r="R144" s="46"/>
      <c r="S144" s="46"/>
      <c r="T144" s="72">
        <v>5000</v>
      </c>
    </row>
    <row r="145" spans="1:20" ht="12.75" x14ac:dyDescent="0.2">
      <c r="A145" s="30" t="s">
        <v>4</v>
      </c>
      <c r="B145" s="1" t="s">
        <v>29</v>
      </c>
      <c r="C145" s="18" t="s">
        <v>107</v>
      </c>
      <c r="D145" s="1">
        <v>72</v>
      </c>
      <c r="E145" s="42">
        <v>0.18</v>
      </c>
      <c r="F145" s="41">
        <v>1.56</v>
      </c>
      <c r="G145" s="41">
        <f t="shared" si="2"/>
        <v>125.28</v>
      </c>
      <c r="H145" s="88"/>
      <c r="I145" s="44"/>
      <c r="J145" s="46">
        <v>1640</v>
      </c>
      <c r="K145" s="46"/>
      <c r="L145" s="46"/>
      <c r="M145" s="46"/>
      <c r="N145" s="46"/>
      <c r="O145" s="46"/>
      <c r="P145" s="46"/>
      <c r="Q145" s="46"/>
      <c r="R145" s="46"/>
      <c r="S145" s="46">
        <v>2500</v>
      </c>
      <c r="T145" s="72"/>
    </row>
    <row r="146" spans="1:20" ht="12.75" x14ac:dyDescent="0.2">
      <c r="A146" s="30" t="s">
        <v>4</v>
      </c>
      <c r="B146" s="1" t="s">
        <v>29</v>
      </c>
      <c r="C146" s="18" t="s">
        <v>108</v>
      </c>
      <c r="D146" s="1">
        <v>72</v>
      </c>
      <c r="E146" s="42"/>
      <c r="F146" s="41">
        <v>1.55</v>
      </c>
      <c r="G146" s="41">
        <f t="shared" si="2"/>
        <v>111.60000000000001</v>
      </c>
      <c r="H146" s="96"/>
      <c r="I146" s="44"/>
      <c r="J146" s="46"/>
      <c r="K146" s="46"/>
      <c r="L146" s="46"/>
      <c r="M146" s="46"/>
      <c r="N146" s="46"/>
      <c r="O146" s="46"/>
      <c r="P146" s="46"/>
      <c r="Q146" s="46"/>
      <c r="R146" s="46"/>
      <c r="S146" s="46">
        <v>1000</v>
      </c>
      <c r="T146" s="72"/>
    </row>
    <row r="147" spans="1:20" ht="12.75" x14ac:dyDescent="0.2">
      <c r="A147" s="30" t="s">
        <v>4</v>
      </c>
      <c r="B147" s="1" t="s">
        <v>29</v>
      </c>
      <c r="C147" s="18" t="s">
        <v>109</v>
      </c>
      <c r="D147" s="1">
        <v>72</v>
      </c>
      <c r="E147" s="42">
        <v>0.2</v>
      </c>
      <c r="F147" s="41">
        <v>1.55</v>
      </c>
      <c r="G147" s="41">
        <f t="shared" si="2"/>
        <v>126.00000000000001</v>
      </c>
      <c r="H147" s="96"/>
      <c r="I147" s="44"/>
      <c r="J147" s="46"/>
      <c r="K147" s="46"/>
      <c r="L147" s="44">
        <v>864</v>
      </c>
      <c r="M147" s="46"/>
      <c r="N147" s="46">
        <v>1500</v>
      </c>
      <c r="O147" s="46"/>
      <c r="P147" s="46"/>
      <c r="Q147" s="46"/>
      <c r="R147" s="46"/>
      <c r="S147" s="46"/>
      <c r="T147" s="72"/>
    </row>
    <row r="148" spans="1:20" ht="12.75" x14ac:dyDescent="0.2">
      <c r="A148" s="30" t="s">
        <v>4</v>
      </c>
      <c r="B148" s="1" t="s">
        <v>29</v>
      </c>
      <c r="C148" s="18" t="s">
        <v>110</v>
      </c>
      <c r="D148" s="1">
        <v>72</v>
      </c>
      <c r="E148" s="42">
        <v>0.18</v>
      </c>
      <c r="F148" s="41">
        <v>1.56</v>
      </c>
      <c r="G148" s="41">
        <f t="shared" si="2"/>
        <v>125.28</v>
      </c>
      <c r="H148" s="88"/>
      <c r="I148" s="44"/>
      <c r="J148" s="46"/>
      <c r="K148" s="46"/>
      <c r="L148" s="46"/>
      <c r="M148" s="46"/>
      <c r="N148" s="46">
        <v>950</v>
      </c>
      <c r="O148" s="46"/>
      <c r="P148" s="46"/>
      <c r="Q148" s="46"/>
      <c r="R148" s="46"/>
      <c r="S148" s="46">
        <v>1000</v>
      </c>
      <c r="T148" s="72"/>
    </row>
    <row r="149" spans="1:20" ht="12.75" x14ac:dyDescent="0.2">
      <c r="A149" s="30" t="s">
        <v>4</v>
      </c>
      <c r="B149" s="1" t="s">
        <v>29</v>
      </c>
      <c r="C149" s="18" t="s">
        <v>111</v>
      </c>
      <c r="D149" s="1">
        <v>72</v>
      </c>
      <c r="E149" s="42">
        <v>0.18</v>
      </c>
      <c r="F149" s="41">
        <v>1.56</v>
      </c>
      <c r="G149" s="41">
        <f t="shared" si="2"/>
        <v>125.28</v>
      </c>
      <c r="H149" s="88"/>
      <c r="I149" s="44"/>
      <c r="J149" s="46"/>
      <c r="K149" s="46"/>
      <c r="L149" s="46"/>
      <c r="M149" s="46"/>
      <c r="N149" s="46"/>
      <c r="O149" s="46"/>
      <c r="P149" s="46">
        <v>340</v>
      </c>
      <c r="Q149" s="46">
        <v>712</v>
      </c>
      <c r="R149" s="46"/>
      <c r="S149" s="46"/>
      <c r="T149" s="72">
        <v>800</v>
      </c>
    </row>
    <row r="150" spans="1:20" ht="12.75" x14ac:dyDescent="0.2">
      <c r="A150" s="30" t="s">
        <v>4</v>
      </c>
      <c r="B150" s="1" t="s">
        <v>29</v>
      </c>
      <c r="C150" s="18" t="s">
        <v>112</v>
      </c>
      <c r="D150" s="1">
        <v>72</v>
      </c>
      <c r="E150" s="42">
        <v>0.25</v>
      </c>
      <c r="F150" s="41">
        <v>1.53</v>
      </c>
      <c r="G150" s="41">
        <f t="shared" si="2"/>
        <v>128.16</v>
      </c>
      <c r="H150" s="88"/>
      <c r="I150" s="44"/>
      <c r="J150" s="46"/>
      <c r="K150" s="46"/>
      <c r="L150" s="44">
        <v>2160</v>
      </c>
      <c r="M150" s="46"/>
      <c r="N150" s="46"/>
      <c r="O150" s="46"/>
      <c r="P150" s="46"/>
      <c r="Q150" s="46">
        <v>2000</v>
      </c>
      <c r="R150" s="46"/>
      <c r="S150" s="46"/>
      <c r="T150" s="72">
        <v>1000</v>
      </c>
    </row>
    <row r="151" spans="1:20" ht="12.75" x14ac:dyDescent="0.2">
      <c r="A151" s="30" t="s">
        <v>4</v>
      </c>
      <c r="B151" s="1" t="s">
        <v>29</v>
      </c>
      <c r="C151" s="18" t="s">
        <v>113</v>
      </c>
      <c r="D151" s="1">
        <v>72</v>
      </c>
      <c r="E151" s="42">
        <v>0.18</v>
      </c>
      <c r="F151" s="41">
        <v>1.56</v>
      </c>
      <c r="G151" s="41">
        <f t="shared" si="2"/>
        <v>125.28</v>
      </c>
      <c r="H151" s="88"/>
      <c r="I151" s="44"/>
      <c r="J151" s="46"/>
      <c r="K151" s="46"/>
      <c r="L151" s="46"/>
      <c r="M151" s="46"/>
      <c r="N151" s="46">
        <f>900+400</f>
        <v>1300</v>
      </c>
      <c r="O151" s="46">
        <v>1700</v>
      </c>
      <c r="P151" s="46">
        <v>296</v>
      </c>
      <c r="Q151" s="46">
        <v>512</v>
      </c>
      <c r="R151" s="46"/>
      <c r="S151" s="46">
        <v>5600</v>
      </c>
      <c r="T151" s="72">
        <v>6300</v>
      </c>
    </row>
    <row r="152" spans="1:20" ht="12.75" x14ac:dyDescent="0.2">
      <c r="A152" s="30" t="s">
        <v>4</v>
      </c>
      <c r="B152" s="1" t="s">
        <v>29</v>
      </c>
      <c r="C152" s="18" t="s">
        <v>114</v>
      </c>
      <c r="D152" s="1">
        <v>72</v>
      </c>
      <c r="E152" s="42">
        <v>0.18</v>
      </c>
      <c r="F152" s="41">
        <v>1.56</v>
      </c>
      <c r="G152" s="41">
        <f t="shared" si="2"/>
        <v>125.28</v>
      </c>
      <c r="H152" s="88"/>
      <c r="I152" s="44"/>
      <c r="J152" s="46"/>
      <c r="K152" s="46"/>
      <c r="L152" s="46"/>
      <c r="M152" s="46"/>
      <c r="N152" s="46"/>
      <c r="O152" s="46"/>
      <c r="P152" s="46"/>
      <c r="Q152" s="46"/>
      <c r="R152" s="46"/>
      <c r="S152" s="46">
        <v>2000</v>
      </c>
      <c r="T152" s="72">
        <v>2500</v>
      </c>
    </row>
    <row r="153" spans="1:20" ht="12.75" x14ac:dyDescent="0.2">
      <c r="A153" s="30" t="s">
        <v>4</v>
      </c>
      <c r="B153" s="1" t="s">
        <v>29</v>
      </c>
      <c r="C153" s="18" t="s">
        <v>115</v>
      </c>
      <c r="D153" s="1">
        <v>72</v>
      </c>
      <c r="E153" s="42"/>
      <c r="F153" s="41">
        <v>1.55</v>
      </c>
      <c r="G153" s="41">
        <f t="shared" si="2"/>
        <v>111.60000000000001</v>
      </c>
      <c r="H153" s="96"/>
      <c r="I153" s="44"/>
      <c r="J153" s="46"/>
      <c r="K153" s="46"/>
      <c r="L153" s="44">
        <v>300</v>
      </c>
      <c r="M153" s="46"/>
      <c r="N153" s="46">
        <v>7000</v>
      </c>
      <c r="O153" s="46">
        <v>150</v>
      </c>
      <c r="P153" s="46"/>
      <c r="Q153" s="46"/>
      <c r="R153" s="46">
        <v>6300</v>
      </c>
      <c r="S153" s="46">
        <v>1700</v>
      </c>
      <c r="T153" s="72"/>
    </row>
    <row r="154" spans="1:20" ht="12.75" x14ac:dyDescent="0.2">
      <c r="A154" s="30" t="s">
        <v>4</v>
      </c>
      <c r="B154" s="1" t="s">
        <v>29</v>
      </c>
      <c r="C154" s="18" t="s">
        <v>116</v>
      </c>
      <c r="D154" s="1">
        <v>72</v>
      </c>
      <c r="E154" s="42"/>
      <c r="F154" s="41">
        <v>1.56</v>
      </c>
      <c r="G154" s="41">
        <f t="shared" si="2"/>
        <v>112.32000000000001</v>
      </c>
      <c r="H154" s="88"/>
      <c r="I154" s="44"/>
      <c r="J154" s="46"/>
      <c r="K154" s="46"/>
      <c r="L154" s="46"/>
      <c r="M154" s="46"/>
      <c r="N154" s="46"/>
      <c r="O154" s="46"/>
      <c r="P154" s="46"/>
      <c r="Q154" s="46"/>
      <c r="R154" s="46"/>
      <c r="S154" s="46">
        <v>1000</v>
      </c>
      <c r="T154" s="72">
        <v>950</v>
      </c>
    </row>
    <row r="155" spans="1:20" ht="12.75" x14ac:dyDescent="0.2">
      <c r="A155" s="30" t="s">
        <v>4</v>
      </c>
      <c r="B155" s="1" t="s">
        <v>29</v>
      </c>
      <c r="C155" s="8" t="s">
        <v>40</v>
      </c>
      <c r="D155" s="1">
        <v>72</v>
      </c>
      <c r="E155" s="42">
        <v>0.18</v>
      </c>
      <c r="F155" s="41">
        <v>1.95</v>
      </c>
      <c r="G155" s="41">
        <f t="shared" si="2"/>
        <v>153.36000000000001</v>
      </c>
      <c r="H155" s="96">
        <v>1</v>
      </c>
      <c r="I155" s="44">
        <v>288</v>
      </c>
      <c r="J155" s="46"/>
      <c r="K155" s="46"/>
      <c r="L155" s="46"/>
      <c r="M155" s="46"/>
      <c r="N155" s="46">
        <v>500</v>
      </c>
      <c r="O155" s="46"/>
      <c r="P155" s="46">
        <v>140</v>
      </c>
      <c r="Q155" s="46">
        <v>784</v>
      </c>
      <c r="R155" s="46"/>
      <c r="S155" s="46"/>
      <c r="T155" s="72">
        <v>300</v>
      </c>
    </row>
    <row r="156" spans="1:20" ht="12.75" x14ac:dyDescent="0.2">
      <c r="A156" s="30" t="s">
        <v>4</v>
      </c>
      <c r="B156" s="1" t="s">
        <v>29</v>
      </c>
      <c r="C156" s="18" t="s">
        <v>117</v>
      </c>
      <c r="D156" s="1">
        <v>72</v>
      </c>
      <c r="E156" s="42">
        <v>0.18</v>
      </c>
      <c r="F156" s="41">
        <v>1.56</v>
      </c>
      <c r="G156" s="41">
        <f t="shared" si="2"/>
        <v>125.28</v>
      </c>
      <c r="H156" s="88"/>
      <c r="I156" s="44"/>
      <c r="J156" s="46"/>
      <c r="K156" s="46"/>
      <c r="L156" s="46"/>
      <c r="M156" s="46"/>
      <c r="N156" s="46"/>
      <c r="O156" s="46"/>
      <c r="P156" s="46">
        <v>512</v>
      </c>
      <c r="Q156" s="46"/>
      <c r="R156" s="46"/>
      <c r="S156" s="46">
        <v>1000</v>
      </c>
      <c r="T156" s="72"/>
    </row>
    <row r="157" spans="1:20" ht="12.75" x14ac:dyDescent="0.2">
      <c r="A157" s="30" t="s">
        <v>4</v>
      </c>
      <c r="B157" s="90" t="s">
        <v>29</v>
      </c>
      <c r="C157" s="62" t="s">
        <v>41</v>
      </c>
      <c r="D157" s="9">
        <v>72</v>
      </c>
      <c r="E157" s="6"/>
      <c r="F157" s="34">
        <v>2.0699999999999998</v>
      </c>
      <c r="G157" s="34">
        <f t="shared" si="2"/>
        <v>149.04</v>
      </c>
      <c r="H157" s="93"/>
      <c r="I157" s="10">
        <v>2520</v>
      </c>
      <c r="J157" s="10"/>
      <c r="K157" s="10"/>
      <c r="L157" s="10"/>
      <c r="M157" s="10"/>
      <c r="N157" s="10"/>
      <c r="O157" s="10"/>
      <c r="P157" s="10">
        <v>5040</v>
      </c>
      <c r="Q157" s="10"/>
      <c r="R157" s="10"/>
      <c r="S157" s="10"/>
      <c r="T157" s="68"/>
    </row>
    <row r="158" spans="1:20" ht="12.75" x14ac:dyDescent="0.2">
      <c r="A158" s="30" t="s">
        <v>4</v>
      </c>
      <c r="B158" s="90" t="s">
        <v>29</v>
      </c>
      <c r="C158" s="62" t="s">
        <v>42</v>
      </c>
      <c r="D158" s="9">
        <v>72</v>
      </c>
      <c r="E158" s="6"/>
      <c r="F158" s="34">
        <v>2.0699999999999998</v>
      </c>
      <c r="G158" s="34">
        <f t="shared" si="2"/>
        <v>149.04</v>
      </c>
      <c r="H158" s="93"/>
      <c r="I158" s="10">
        <v>2448</v>
      </c>
      <c r="J158" s="10"/>
      <c r="K158" s="10"/>
      <c r="L158" s="10"/>
      <c r="M158" s="10"/>
      <c r="N158" s="10"/>
      <c r="O158" s="10"/>
      <c r="P158" s="10">
        <v>5040</v>
      </c>
      <c r="Q158" s="10"/>
      <c r="R158" s="10"/>
      <c r="S158" s="10"/>
      <c r="T158" s="68"/>
    </row>
    <row r="159" spans="1:20" ht="12.75" x14ac:dyDescent="0.2">
      <c r="A159" s="30" t="s">
        <v>4</v>
      </c>
      <c r="B159" s="90" t="s">
        <v>29</v>
      </c>
      <c r="C159" s="62" t="s">
        <v>43</v>
      </c>
      <c r="D159" s="9">
        <v>72</v>
      </c>
      <c r="E159" s="6"/>
      <c r="F159" s="34">
        <v>2.0699999999999998</v>
      </c>
      <c r="G159" s="34">
        <f t="shared" si="2"/>
        <v>149.04</v>
      </c>
      <c r="H159" s="93"/>
      <c r="I159" s="10">
        <v>2880</v>
      </c>
      <c r="J159" s="10"/>
      <c r="K159" s="10"/>
      <c r="L159" s="10"/>
      <c r="M159" s="10"/>
      <c r="N159" s="10"/>
      <c r="O159" s="10"/>
      <c r="P159" s="10">
        <v>5040</v>
      </c>
      <c r="Q159" s="10"/>
      <c r="R159" s="10"/>
      <c r="S159" s="10"/>
      <c r="T159" s="68"/>
    </row>
    <row r="160" spans="1:20" ht="12.75" x14ac:dyDescent="0.2">
      <c r="A160" s="30" t="s">
        <v>4</v>
      </c>
      <c r="B160" s="90" t="s">
        <v>29</v>
      </c>
      <c r="C160" s="62" t="s">
        <v>44</v>
      </c>
      <c r="D160" s="9">
        <v>72</v>
      </c>
      <c r="E160" s="6"/>
      <c r="F160" s="34">
        <v>2.0699999999999998</v>
      </c>
      <c r="G160" s="34">
        <f t="shared" si="2"/>
        <v>149.04</v>
      </c>
      <c r="H160" s="93"/>
      <c r="I160" s="10">
        <v>2448</v>
      </c>
      <c r="J160" s="10"/>
      <c r="K160" s="10"/>
      <c r="L160" s="10"/>
      <c r="M160" s="10"/>
      <c r="N160" s="10"/>
      <c r="O160" s="10"/>
      <c r="P160" s="10">
        <v>5040</v>
      </c>
      <c r="Q160" s="10"/>
      <c r="R160" s="10"/>
      <c r="S160" s="10"/>
      <c r="T160" s="68"/>
    </row>
    <row r="161" spans="1:20" ht="12.75" x14ac:dyDescent="0.2">
      <c r="A161" s="30" t="s">
        <v>4</v>
      </c>
      <c r="B161" s="90" t="s">
        <v>29</v>
      </c>
      <c r="C161" s="79" t="s">
        <v>45</v>
      </c>
      <c r="D161" s="9">
        <v>72</v>
      </c>
      <c r="E161" s="6"/>
      <c r="F161" s="34">
        <v>2.0699999999999998</v>
      </c>
      <c r="G161" s="34">
        <f t="shared" si="2"/>
        <v>149.04</v>
      </c>
      <c r="H161" s="93"/>
      <c r="I161" s="10">
        <v>2664</v>
      </c>
      <c r="J161" s="10"/>
      <c r="K161" s="10"/>
      <c r="L161" s="10"/>
      <c r="M161" s="10"/>
      <c r="N161" s="10"/>
      <c r="O161" s="10"/>
      <c r="P161" s="10">
        <v>5040</v>
      </c>
      <c r="Q161" s="10"/>
      <c r="R161" s="10"/>
      <c r="S161" s="10"/>
      <c r="T161" s="68"/>
    </row>
    <row r="162" spans="1:20" ht="12.75" x14ac:dyDescent="0.2">
      <c r="A162" s="30" t="s">
        <v>4</v>
      </c>
      <c r="B162" s="90" t="s">
        <v>29</v>
      </c>
      <c r="C162" s="91" t="s">
        <v>46</v>
      </c>
      <c r="D162" s="9">
        <v>72</v>
      </c>
      <c r="E162" s="6"/>
      <c r="F162" s="34">
        <v>2.0699999999999998</v>
      </c>
      <c r="G162" s="34">
        <f t="shared" si="2"/>
        <v>149.04</v>
      </c>
      <c r="H162" s="93"/>
      <c r="I162" s="10">
        <v>2880</v>
      </c>
      <c r="J162" s="10"/>
      <c r="K162" s="10"/>
      <c r="L162" s="10"/>
      <c r="M162" s="10"/>
      <c r="N162" s="10"/>
      <c r="O162" s="10"/>
      <c r="P162" s="10">
        <v>5040</v>
      </c>
      <c r="Q162" s="10"/>
      <c r="R162" s="10"/>
      <c r="S162" s="10"/>
      <c r="T162" s="68"/>
    </row>
    <row r="163" spans="1:20" ht="12.75" x14ac:dyDescent="0.2">
      <c r="A163" s="30" t="s">
        <v>4</v>
      </c>
      <c r="B163" s="90" t="s">
        <v>29</v>
      </c>
      <c r="C163" s="79" t="s">
        <v>47</v>
      </c>
      <c r="D163" s="9">
        <v>72</v>
      </c>
      <c r="E163" s="6"/>
      <c r="F163" s="34">
        <v>2.0699999999999998</v>
      </c>
      <c r="G163" s="34">
        <f t="shared" si="2"/>
        <v>149.04</v>
      </c>
      <c r="H163" s="93"/>
      <c r="I163" s="10">
        <v>2880</v>
      </c>
      <c r="J163" s="10"/>
      <c r="K163" s="10"/>
      <c r="L163" s="10"/>
      <c r="M163" s="10"/>
      <c r="N163" s="10"/>
      <c r="O163" s="10"/>
      <c r="P163" s="10">
        <v>5040</v>
      </c>
      <c r="Q163" s="10"/>
      <c r="R163" s="10"/>
      <c r="S163" s="10"/>
      <c r="T163" s="68"/>
    </row>
    <row r="164" spans="1:20" ht="12.75" x14ac:dyDescent="0.2">
      <c r="A164" s="30" t="s">
        <v>4</v>
      </c>
      <c r="B164" s="90" t="s">
        <v>29</v>
      </c>
      <c r="C164" s="79" t="s">
        <v>48</v>
      </c>
      <c r="D164" s="9">
        <v>72</v>
      </c>
      <c r="E164" s="6"/>
      <c r="F164" s="34">
        <v>2.0699999999999998</v>
      </c>
      <c r="G164" s="34">
        <f t="shared" si="2"/>
        <v>149.04</v>
      </c>
      <c r="H164" s="93"/>
      <c r="I164" s="10">
        <v>2880</v>
      </c>
      <c r="J164" s="10"/>
      <c r="K164" s="10"/>
      <c r="L164" s="10"/>
      <c r="M164" s="10"/>
      <c r="N164" s="10"/>
      <c r="O164" s="10"/>
      <c r="P164" s="10">
        <v>5040</v>
      </c>
      <c r="Q164" s="10"/>
      <c r="R164" s="10"/>
      <c r="S164" s="10"/>
      <c r="T164" s="68"/>
    </row>
    <row r="165" spans="1:20" ht="12.75" x14ac:dyDescent="0.2">
      <c r="A165" s="30" t="s">
        <v>4</v>
      </c>
      <c r="B165" s="90" t="s">
        <v>29</v>
      </c>
      <c r="C165" s="79" t="s">
        <v>49</v>
      </c>
      <c r="D165" s="9">
        <v>72</v>
      </c>
      <c r="E165" s="6"/>
      <c r="F165" s="34">
        <v>2.0699999999999998</v>
      </c>
      <c r="G165" s="34">
        <f t="shared" si="2"/>
        <v>149.04</v>
      </c>
      <c r="H165" s="93"/>
      <c r="I165" s="10">
        <v>2880</v>
      </c>
      <c r="J165" s="10"/>
      <c r="K165" s="10"/>
      <c r="L165" s="10"/>
      <c r="M165" s="10"/>
      <c r="N165" s="10"/>
      <c r="O165" s="10"/>
      <c r="P165" s="10">
        <v>5040</v>
      </c>
      <c r="Q165" s="10"/>
      <c r="R165" s="10"/>
      <c r="S165" s="10"/>
      <c r="T165" s="68"/>
    </row>
    <row r="166" spans="1:20" ht="12.75" x14ac:dyDescent="0.2">
      <c r="A166" s="30" t="s">
        <v>4</v>
      </c>
      <c r="B166" s="90" t="s">
        <v>29</v>
      </c>
      <c r="C166" s="79" t="s">
        <v>50</v>
      </c>
      <c r="D166" s="9">
        <v>72</v>
      </c>
      <c r="E166" s="6"/>
      <c r="F166" s="34">
        <v>2.0699999999999998</v>
      </c>
      <c r="G166" s="34">
        <f t="shared" si="2"/>
        <v>149.04</v>
      </c>
      <c r="H166" s="93"/>
      <c r="I166" s="10">
        <v>2664</v>
      </c>
      <c r="J166" s="10"/>
      <c r="K166" s="10"/>
      <c r="L166" s="10"/>
      <c r="M166" s="10"/>
      <c r="N166" s="10"/>
      <c r="O166" s="10"/>
      <c r="P166" s="10">
        <v>5040</v>
      </c>
      <c r="Q166" s="10"/>
      <c r="R166" s="10"/>
      <c r="S166" s="10"/>
      <c r="T166" s="68"/>
    </row>
    <row r="167" spans="1:20" ht="12.75" x14ac:dyDescent="0.2">
      <c r="A167" s="30" t="s">
        <v>4</v>
      </c>
      <c r="B167" s="90" t="s">
        <v>29</v>
      </c>
      <c r="C167" s="79" t="s">
        <v>51</v>
      </c>
      <c r="D167" s="9">
        <v>72</v>
      </c>
      <c r="E167" s="6"/>
      <c r="F167" s="34">
        <v>2.0699999999999998</v>
      </c>
      <c r="G167" s="34">
        <f t="shared" si="2"/>
        <v>149.04</v>
      </c>
      <c r="H167" s="93"/>
      <c r="I167" s="10">
        <v>2592</v>
      </c>
      <c r="J167" s="10"/>
      <c r="K167" s="10"/>
      <c r="L167" s="10"/>
      <c r="M167" s="10"/>
      <c r="N167" s="10"/>
      <c r="O167" s="10"/>
      <c r="P167" s="10">
        <v>5040</v>
      </c>
      <c r="Q167" s="10"/>
      <c r="R167" s="10"/>
      <c r="S167" s="10"/>
      <c r="T167" s="68"/>
    </row>
    <row r="168" spans="1:20" ht="12.75" x14ac:dyDescent="0.2">
      <c r="A168" s="30" t="s">
        <v>4</v>
      </c>
      <c r="B168" s="2" t="s">
        <v>33</v>
      </c>
      <c r="C168" s="8" t="s">
        <v>52</v>
      </c>
      <c r="D168" s="9">
        <v>72</v>
      </c>
      <c r="E168" s="6"/>
      <c r="F168" s="34">
        <v>1.25</v>
      </c>
      <c r="G168" s="34">
        <f t="shared" si="2"/>
        <v>90</v>
      </c>
      <c r="H168" s="93"/>
      <c r="I168" s="44"/>
      <c r="J168" s="10"/>
      <c r="K168" s="10"/>
      <c r="L168" s="10"/>
      <c r="M168" s="10">
        <v>3024</v>
      </c>
      <c r="N168" s="10"/>
      <c r="O168" s="10"/>
      <c r="P168" s="10">
        <v>5040</v>
      </c>
      <c r="Q168" s="10">
        <v>5040</v>
      </c>
      <c r="R168" s="10">
        <v>5040</v>
      </c>
      <c r="S168" s="10">
        <v>5040</v>
      </c>
      <c r="T168" s="68"/>
    </row>
    <row r="169" spans="1:20" ht="12.75" x14ac:dyDescent="0.2">
      <c r="A169" s="30" t="s">
        <v>4</v>
      </c>
      <c r="B169" s="1" t="s">
        <v>29</v>
      </c>
      <c r="C169" s="18" t="s">
        <v>118</v>
      </c>
      <c r="D169" s="1">
        <v>72</v>
      </c>
      <c r="E169" s="42"/>
      <c r="F169" s="41">
        <v>1.61</v>
      </c>
      <c r="G169" s="41">
        <f t="shared" si="2"/>
        <v>115.92</v>
      </c>
      <c r="H169" s="88"/>
      <c r="I169" s="44"/>
      <c r="J169" s="46"/>
      <c r="K169" s="46" t="s">
        <v>74</v>
      </c>
      <c r="L169" s="46"/>
      <c r="M169" s="46"/>
      <c r="N169" s="46"/>
      <c r="O169" s="46"/>
      <c r="P169" s="46"/>
      <c r="Q169" s="46"/>
      <c r="R169" s="46"/>
      <c r="S169" s="46"/>
      <c r="T169" s="72"/>
    </row>
    <row r="170" spans="1:20" ht="12.75" x14ac:dyDescent="0.2">
      <c r="A170" s="30" t="s">
        <v>4</v>
      </c>
      <c r="B170" s="1" t="s">
        <v>29</v>
      </c>
      <c r="C170" s="18" t="s">
        <v>119</v>
      </c>
      <c r="D170" s="1">
        <v>72</v>
      </c>
      <c r="E170" s="42"/>
      <c r="F170" s="41">
        <v>1.61</v>
      </c>
      <c r="G170" s="41">
        <f t="shared" si="2"/>
        <v>115.92</v>
      </c>
      <c r="H170" s="88"/>
      <c r="I170" s="44"/>
      <c r="J170" s="46"/>
      <c r="K170" s="46" t="s">
        <v>74</v>
      </c>
      <c r="L170" s="46"/>
      <c r="M170" s="46"/>
      <c r="N170" s="46"/>
      <c r="O170" s="46"/>
      <c r="P170" s="46"/>
      <c r="Q170" s="46"/>
      <c r="R170" s="46"/>
      <c r="S170" s="46"/>
      <c r="T170" s="72"/>
    </row>
    <row r="171" spans="1:20" ht="12.75" x14ac:dyDescent="0.2">
      <c r="A171" s="30" t="s">
        <v>4</v>
      </c>
      <c r="B171" s="1" t="s">
        <v>29</v>
      </c>
      <c r="C171" s="18" t="s">
        <v>120</v>
      </c>
      <c r="D171" s="1">
        <v>72</v>
      </c>
      <c r="E171" s="42"/>
      <c r="F171" s="41">
        <v>1.91</v>
      </c>
      <c r="G171" s="41">
        <f t="shared" si="2"/>
        <v>137.51999999999998</v>
      </c>
      <c r="H171" s="88"/>
      <c r="I171" s="44"/>
      <c r="J171" s="46"/>
      <c r="K171" s="46"/>
      <c r="L171" s="46"/>
      <c r="M171" s="46"/>
      <c r="N171" s="46"/>
      <c r="O171" s="46"/>
      <c r="P171" s="46"/>
      <c r="Q171" s="46"/>
      <c r="R171" s="46"/>
      <c r="S171" s="46"/>
      <c r="T171" s="72"/>
    </row>
    <row r="172" spans="1:20" ht="12.75" x14ac:dyDescent="0.2">
      <c r="A172" s="30" t="s">
        <v>4</v>
      </c>
      <c r="B172" s="1" t="s">
        <v>29</v>
      </c>
      <c r="C172" s="18" t="s">
        <v>121</v>
      </c>
      <c r="D172" s="1">
        <v>72</v>
      </c>
      <c r="E172" s="23"/>
      <c r="F172" s="34">
        <v>1.5</v>
      </c>
      <c r="G172" s="34">
        <f t="shared" si="2"/>
        <v>108</v>
      </c>
      <c r="H172" s="93"/>
      <c r="I172" s="45"/>
      <c r="J172" s="24"/>
      <c r="K172" s="24">
        <v>5000</v>
      </c>
      <c r="L172" s="24">
        <v>5000</v>
      </c>
      <c r="M172" s="24">
        <v>5000</v>
      </c>
      <c r="N172" s="24">
        <v>5000</v>
      </c>
      <c r="O172" s="24">
        <v>5000</v>
      </c>
      <c r="P172" s="24">
        <v>5000</v>
      </c>
      <c r="Q172" s="24">
        <v>5000</v>
      </c>
      <c r="R172" s="24">
        <v>5000</v>
      </c>
      <c r="S172" s="24">
        <v>5000</v>
      </c>
      <c r="T172" s="68"/>
    </row>
    <row r="173" spans="1:20" ht="12.75" x14ac:dyDescent="0.2">
      <c r="A173" s="30" t="s">
        <v>4</v>
      </c>
      <c r="B173" s="1" t="s">
        <v>29</v>
      </c>
      <c r="C173" s="18" t="s">
        <v>122</v>
      </c>
      <c r="D173" s="1">
        <v>72</v>
      </c>
      <c r="E173" s="42">
        <v>0.25</v>
      </c>
      <c r="F173" s="41">
        <v>1.58</v>
      </c>
      <c r="G173" s="41">
        <f t="shared" si="2"/>
        <v>131.76</v>
      </c>
      <c r="H173" s="88"/>
      <c r="I173" s="44"/>
      <c r="J173" s="46"/>
      <c r="K173" s="46"/>
      <c r="L173" s="46"/>
      <c r="M173" s="46"/>
      <c r="N173" s="46"/>
      <c r="O173" s="46">
        <v>2500</v>
      </c>
      <c r="P173" s="46"/>
      <c r="Q173" s="46"/>
      <c r="R173" s="46">
        <v>10000</v>
      </c>
      <c r="S173" s="46">
        <v>10000</v>
      </c>
      <c r="T173" s="72">
        <v>5000</v>
      </c>
    </row>
    <row r="174" spans="1:20" ht="12.75" x14ac:dyDescent="0.2">
      <c r="A174" s="30" t="s">
        <v>4</v>
      </c>
      <c r="B174" s="2" t="s">
        <v>33</v>
      </c>
      <c r="C174" s="8" t="s">
        <v>242</v>
      </c>
      <c r="D174" s="9">
        <v>72</v>
      </c>
      <c r="E174" s="6"/>
      <c r="F174" s="34">
        <v>1.25</v>
      </c>
      <c r="G174" s="34">
        <f t="shared" si="2"/>
        <v>90</v>
      </c>
      <c r="H174" s="93"/>
      <c r="I174" s="44"/>
      <c r="J174" s="10"/>
      <c r="K174" s="10"/>
      <c r="L174" s="10">
        <v>1512</v>
      </c>
      <c r="M174" s="10">
        <v>2052</v>
      </c>
      <c r="N174" s="10"/>
      <c r="O174" s="10">
        <v>4406</v>
      </c>
      <c r="P174" s="10">
        <v>4053</v>
      </c>
      <c r="Q174" s="10">
        <v>2086</v>
      </c>
      <c r="R174" s="10">
        <v>3729</v>
      </c>
      <c r="S174" s="10">
        <v>1919</v>
      </c>
      <c r="T174" s="68"/>
    </row>
    <row r="175" spans="1:20" ht="12.75" x14ac:dyDescent="0.2">
      <c r="A175" s="30" t="s">
        <v>4</v>
      </c>
      <c r="B175" s="2" t="s">
        <v>33</v>
      </c>
      <c r="C175" s="8" t="s">
        <v>53</v>
      </c>
      <c r="D175" s="9">
        <v>24</v>
      </c>
      <c r="E175" s="6"/>
      <c r="F175" s="34">
        <v>1.85</v>
      </c>
      <c r="G175" s="34">
        <f t="shared" si="2"/>
        <v>44.400000000000006</v>
      </c>
      <c r="H175" s="34"/>
      <c r="I175" s="44"/>
      <c r="J175" s="10"/>
      <c r="K175" s="10"/>
      <c r="L175" s="10"/>
      <c r="M175" s="10"/>
      <c r="N175" s="10"/>
      <c r="O175" s="10"/>
      <c r="P175" s="10"/>
      <c r="Q175" s="10"/>
      <c r="R175" s="10"/>
      <c r="S175" s="10"/>
      <c r="T175" s="68"/>
    </row>
    <row r="176" spans="1:20" ht="12.75" hidden="1" x14ac:dyDescent="0.2">
      <c r="A176" s="30" t="s">
        <v>4</v>
      </c>
      <c r="B176" s="2" t="s">
        <v>33</v>
      </c>
      <c r="C176" s="8" t="s">
        <v>54</v>
      </c>
      <c r="D176" s="9" t="s">
        <v>18</v>
      </c>
      <c r="E176" s="6"/>
      <c r="F176" s="34">
        <v>1</v>
      </c>
      <c r="G176" s="34">
        <f t="shared" si="2"/>
        <v>0</v>
      </c>
      <c r="H176" s="34"/>
      <c r="I176" s="44"/>
      <c r="J176" s="10"/>
      <c r="K176" s="10"/>
      <c r="L176" s="10"/>
      <c r="M176" s="10"/>
      <c r="N176" s="10"/>
      <c r="O176" s="10"/>
      <c r="P176" s="10"/>
      <c r="Q176" s="10"/>
      <c r="R176" s="10"/>
      <c r="S176" s="10"/>
      <c r="T176" s="68"/>
    </row>
    <row r="177" spans="1:20" ht="12.75" x14ac:dyDescent="0.2">
      <c r="A177" s="30" t="s">
        <v>4</v>
      </c>
      <c r="B177" s="1" t="s">
        <v>31</v>
      </c>
      <c r="C177" s="18" t="s">
        <v>123</v>
      </c>
      <c r="D177" s="1">
        <v>72</v>
      </c>
      <c r="E177" s="23"/>
      <c r="F177" s="34">
        <v>1.5</v>
      </c>
      <c r="G177" s="34">
        <f t="shared" si="2"/>
        <v>108</v>
      </c>
      <c r="H177" s="93"/>
      <c r="I177" s="45"/>
      <c r="J177" s="24"/>
      <c r="K177" s="24"/>
      <c r="L177" s="24"/>
      <c r="M177" s="24"/>
      <c r="N177" s="24"/>
      <c r="O177" s="24">
        <v>5040</v>
      </c>
      <c r="P177" s="24">
        <v>5040</v>
      </c>
      <c r="Q177" s="24">
        <v>5040</v>
      </c>
      <c r="R177" s="24">
        <v>5040</v>
      </c>
      <c r="S177" s="24">
        <v>5040</v>
      </c>
      <c r="T177" s="68"/>
    </row>
    <row r="178" spans="1:20" ht="12.75" hidden="1" x14ac:dyDescent="0.2">
      <c r="A178" s="30" t="s">
        <v>4</v>
      </c>
      <c r="B178" s="1" t="s">
        <v>31</v>
      </c>
      <c r="C178" s="18" t="s">
        <v>123</v>
      </c>
      <c r="D178" s="1" t="s">
        <v>18</v>
      </c>
      <c r="E178" s="23"/>
      <c r="F178" s="34">
        <v>0.7</v>
      </c>
      <c r="G178" s="34">
        <f t="shared" si="2"/>
        <v>0</v>
      </c>
      <c r="H178" s="34"/>
      <c r="I178" s="45"/>
      <c r="J178" s="24"/>
      <c r="K178" s="24"/>
      <c r="L178" s="24"/>
      <c r="M178" s="24"/>
      <c r="N178" s="24">
        <v>5000</v>
      </c>
      <c r="O178" s="24">
        <v>5000</v>
      </c>
      <c r="P178" s="24">
        <v>5000</v>
      </c>
      <c r="Q178" s="24">
        <v>5000</v>
      </c>
      <c r="R178" s="24">
        <v>5000</v>
      </c>
      <c r="S178" s="24">
        <v>5000</v>
      </c>
      <c r="T178" s="68"/>
    </row>
    <row r="179" spans="1:20" ht="12.75" x14ac:dyDescent="0.2">
      <c r="A179" s="30" t="s">
        <v>4</v>
      </c>
      <c r="B179" s="2" t="s">
        <v>31</v>
      </c>
      <c r="C179" s="12" t="s">
        <v>124</v>
      </c>
      <c r="D179" s="9">
        <v>72</v>
      </c>
      <c r="E179" s="6"/>
      <c r="F179" s="34">
        <v>1.7</v>
      </c>
      <c r="G179" s="34">
        <f t="shared" si="2"/>
        <v>122.39999999999999</v>
      </c>
      <c r="H179" s="93"/>
      <c r="I179" s="44"/>
      <c r="J179" s="10"/>
      <c r="K179" s="10"/>
      <c r="L179" s="10"/>
      <c r="M179" s="10"/>
      <c r="N179" s="10">
        <v>10008</v>
      </c>
      <c r="O179" s="10">
        <v>10008</v>
      </c>
      <c r="P179" s="10">
        <v>10008</v>
      </c>
      <c r="Q179" s="10">
        <v>10008</v>
      </c>
      <c r="R179" s="10">
        <v>10008</v>
      </c>
      <c r="S179" s="10">
        <v>10008</v>
      </c>
      <c r="T179" s="68"/>
    </row>
    <row r="180" spans="1:20" ht="12.75" hidden="1" x14ac:dyDescent="0.2">
      <c r="A180" s="30" t="s">
        <v>4</v>
      </c>
      <c r="B180" s="2" t="s">
        <v>31</v>
      </c>
      <c r="C180" s="12" t="s">
        <v>124</v>
      </c>
      <c r="D180" s="9" t="s">
        <v>18</v>
      </c>
      <c r="E180" s="6"/>
      <c r="F180" s="34">
        <v>0.85</v>
      </c>
      <c r="G180" s="34">
        <f t="shared" si="2"/>
        <v>0</v>
      </c>
      <c r="H180" s="34"/>
      <c r="I180" s="44"/>
      <c r="J180" s="10"/>
      <c r="K180" s="10"/>
      <c r="L180" s="10"/>
      <c r="M180" s="10">
        <v>10000</v>
      </c>
      <c r="N180" s="10"/>
      <c r="O180" s="10">
        <v>10000</v>
      </c>
      <c r="P180" s="10"/>
      <c r="Q180" s="10">
        <v>10000</v>
      </c>
      <c r="R180" s="10"/>
      <c r="S180" s="10">
        <v>10000</v>
      </c>
      <c r="T180" s="68"/>
    </row>
    <row r="181" spans="1:20" ht="12.75" x14ac:dyDescent="0.2">
      <c r="A181" s="30" t="s">
        <v>4</v>
      </c>
      <c r="B181" s="2" t="s">
        <v>235</v>
      </c>
      <c r="C181" s="8" t="s">
        <v>231</v>
      </c>
      <c r="D181" s="9">
        <v>72</v>
      </c>
      <c r="E181" s="6"/>
      <c r="F181" s="59">
        <v>1.42</v>
      </c>
      <c r="G181" s="34">
        <f t="shared" si="2"/>
        <v>102.24</v>
      </c>
      <c r="H181" s="87"/>
      <c r="I181" s="44"/>
      <c r="J181" s="10"/>
      <c r="K181" s="10">
        <v>864</v>
      </c>
      <c r="L181" s="10"/>
      <c r="M181" s="10"/>
      <c r="N181" s="10"/>
      <c r="O181" s="10"/>
      <c r="P181" s="10"/>
      <c r="Q181" s="10"/>
      <c r="R181" s="10"/>
      <c r="S181" s="10"/>
      <c r="T181" s="68"/>
    </row>
    <row r="182" spans="1:20" ht="12.75" x14ac:dyDescent="0.2">
      <c r="A182" s="30" t="s">
        <v>4</v>
      </c>
      <c r="B182" s="90" t="s">
        <v>235</v>
      </c>
      <c r="C182" s="8" t="s">
        <v>232</v>
      </c>
      <c r="D182" s="9">
        <v>72</v>
      </c>
      <c r="E182" s="6">
        <v>0.3</v>
      </c>
      <c r="F182" s="59">
        <v>1.56</v>
      </c>
      <c r="G182" s="34">
        <v>112.32</v>
      </c>
      <c r="H182" s="87">
        <v>1.0900000000000001</v>
      </c>
      <c r="I182" s="44">
        <v>432</v>
      </c>
      <c r="J182" s="10"/>
      <c r="K182" s="10"/>
      <c r="L182" s="10"/>
      <c r="M182" s="10"/>
      <c r="N182" s="10"/>
      <c r="O182" s="10"/>
      <c r="P182" s="10"/>
      <c r="Q182" s="10"/>
      <c r="R182" s="10"/>
      <c r="S182" s="10"/>
      <c r="T182" s="68"/>
    </row>
    <row r="183" spans="1:20" ht="12.75" x14ac:dyDescent="0.2">
      <c r="A183" s="30" t="s">
        <v>4</v>
      </c>
      <c r="B183" s="2" t="s">
        <v>33</v>
      </c>
      <c r="C183" s="8" t="s">
        <v>237</v>
      </c>
      <c r="D183" s="9">
        <v>72</v>
      </c>
      <c r="E183" s="6">
        <v>0.3</v>
      </c>
      <c r="F183" s="34">
        <v>1.75</v>
      </c>
      <c r="G183" s="34">
        <f t="shared" si="2"/>
        <v>147.6</v>
      </c>
      <c r="H183" s="93"/>
      <c r="I183" s="44">
        <v>2320</v>
      </c>
      <c r="J183" s="10"/>
      <c r="K183" s="10"/>
      <c r="L183" s="10"/>
      <c r="M183" s="10">
        <v>3528</v>
      </c>
      <c r="N183" s="10"/>
      <c r="O183" s="10">
        <v>10008</v>
      </c>
      <c r="P183" s="10">
        <v>30024</v>
      </c>
      <c r="Q183" s="10">
        <v>3672</v>
      </c>
      <c r="R183" s="10"/>
      <c r="S183" s="10"/>
      <c r="T183" s="68"/>
    </row>
    <row r="184" spans="1:20" ht="12.75" x14ac:dyDescent="0.2">
      <c r="A184" s="30" t="s">
        <v>4</v>
      </c>
      <c r="B184" s="2" t="s">
        <v>33</v>
      </c>
      <c r="C184" s="8" t="s">
        <v>55</v>
      </c>
      <c r="D184" s="9">
        <v>24</v>
      </c>
      <c r="E184" s="6">
        <v>0.3</v>
      </c>
      <c r="F184" s="34">
        <v>2.7</v>
      </c>
      <c r="G184" s="34">
        <f t="shared" si="2"/>
        <v>72.000000000000014</v>
      </c>
      <c r="H184" s="34"/>
      <c r="I184" s="44"/>
      <c r="J184" s="10"/>
      <c r="K184" s="10">
        <v>1000</v>
      </c>
      <c r="L184" s="10"/>
      <c r="M184" s="10"/>
      <c r="N184" s="10"/>
      <c r="O184" s="10"/>
      <c r="P184" s="10"/>
      <c r="Q184" s="10"/>
      <c r="R184" s="10"/>
      <c r="S184" s="10"/>
      <c r="T184" s="68"/>
    </row>
    <row r="185" spans="1:20" ht="12.75" x14ac:dyDescent="0.2">
      <c r="A185" s="30" t="s">
        <v>4</v>
      </c>
      <c r="B185" s="2" t="s">
        <v>33</v>
      </c>
      <c r="C185" s="8" t="s">
        <v>237</v>
      </c>
      <c r="D185" s="9">
        <v>24</v>
      </c>
      <c r="E185" s="6">
        <v>0.3</v>
      </c>
      <c r="F185" s="34">
        <v>2.7</v>
      </c>
      <c r="G185" s="34">
        <f t="shared" si="2"/>
        <v>72.000000000000014</v>
      </c>
      <c r="H185" s="34"/>
      <c r="I185" s="44"/>
      <c r="J185" s="10">
        <v>432</v>
      </c>
      <c r="K185" s="10">
        <v>1440</v>
      </c>
      <c r="L185" s="10"/>
      <c r="M185" s="10"/>
      <c r="N185" s="10"/>
      <c r="O185" s="10"/>
      <c r="P185" s="10"/>
      <c r="Q185" s="10"/>
      <c r="R185" s="10"/>
      <c r="S185" s="10"/>
      <c r="T185" s="68"/>
    </row>
    <row r="186" spans="1:20" ht="12.75" x14ac:dyDescent="0.2">
      <c r="A186" s="30" t="s">
        <v>4</v>
      </c>
      <c r="B186" s="2" t="s">
        <v>33</v>
      </c>
      <c r="C186" s="8" t="s">
        <v>56</v>
      </c>
      <c r="D186" s="9">
        <v>72</v>
      </c>
      <c r="E186" s="6"/>
      <c r="F186" s="34">
        <v>1.75</v>
      </c>
      <c r="G186" s="34">
        <f t="shared" si="2"/>
        <v>126</v>
      </c>
      <c r="H186" s="93"/>
      <c r="I186" s="44"/>
      <c r="J186" s="10"/>
      <c r="K186" s="10">
        <v>432</v>
      </c>
      <c r="L186" s="10">
        <v>1080</v>
      </c>
      <c r="M186" s="10"/>
      <c r="N186" s="10">
        <v>2880</v>
      </c>
      <c r="O186" s="10">
        <v>1008</v>
      </c>
      <c r="P186" s="10">
        <v>5040</v>
      </c>
      <c r="Q186" s="10"/>
      <c r="R186" s="10"/>
      <c r="S186" s="10"/>
      <c r="T186" s="68"/>
    </row>
    <row r="187" spans="1:20" ht="12.75" x14ac:dyDescent="0.2">
      <c r="A187" s="30" t="s">
        <v>4</v>
      </c>
      <c r="B187" s="2" t="s">
        <v>33</v>
      </c>
      <c r="C187" s="8" t="s">
        <v>60</v>
      </c>
      <c r="D187" s="9">
        <v>72</v>
      </c>
      <c r="E187" s="6"/>
      <c r="F187" s="34">
        <v>1.75</v>
      </c>
      <c r="G187" s="34">
        <f t="shared" si="2"/>
        <v>126</v>
      </c>
      <c r="H187" s="93"/>
      <c r="I187" s="44">
        <v>5084</v>
      </c>
      <c r="J187" s="10">
        <v>3960</v>
      </c>
      <c r="K187" s="10">
        <v>4536</v>
      </c>
      <c r="L187" s="10">
        <v>7560</v>
      </c>
      <c r="M187" s="10">
        <v>3456</v>
      </c>
      <c r="N187" s="10"/>
      <c r="O187" s="10">
        <v>25056</v>
      </c>
      <c r="P187" s="10">
        <v>3024</v>
      </c>
      <c r="Q187" s="10"/>
      <c r="R187" s="10"/>
      <c r="S187" s="10"/>
      <c r="T187" s="68"/>
    </row>
    <row r="188" spans="1:20" ht="12.75" hidden="1" x14ac:dyDescent="0.2">
      <c r="A188" s="30" t="s">
        <v>4</v>
      </c>
      <c r="B188" s="2" t="s">
        <v>33</v>
      </c>
      <c r="C188" s="8" t="s">
        <v>60</v>
      </c>
      <c r="D188" s="9" t="s">
        <v>18</v>
      </c>
      <c r="E188" s="6"/>
      <c r="F188" s="34">
        <v>0.77</v>
      </c>
      <c r="G188" s="34">
        <f t="shared" si="2"/>
        <v>0</v>
      </c>
      <c r="H188" s="34"/>
      <c r="I188" s="44"/>
      <c r="J188" s="10"/>
      <c r="K188" s="10"/>
      <c r="L188" s="10"/>
      <c r="M188" s="10"/>
      <c r="N188" s="10"/>
      <c r="O188" s="10"/>
      <c r="P188" s="10"/>
      <c r="Q188" s="10"/>
      <c r="R188" s="10"/>
      <c r="S188" s="10"/>
      <c r="T188" s="68"/>
    </row>
    <row r="189" spans="1:20" ht="12.75" x14ac:dyDescent="0.2">
      <c r="A189" s="30" t="s">
        <v>4</v>
      </c>
      <c r="B189" s="2" t="s">
        <v>33</v>
      </c>
      <c r="C189" s="8" t="s">
        <v>57</v>
      </c>
      <c r="D189" s="9">
        <v>72</v>
      </c>
      <c r="E189" s="6"/>
      <c r="F189" s="34">
        <v>1.75</v>
      </c>
      <c r="G189" s="34">
        <f t="shared" si="2"/>
        <v>126</v>
      </c>
      <c r="H189" s="93"/>
      <c r="I189" s="44"/>
      <c r="J189" s="10"/>
      <c r="K189" s="10">
        <v>1080</v>
      </c>
      <c r="L189" s="10"/>
      <c r="M189" s="10"/>
      <c r="N189" s="10">
        <v>2304</v>
      </c>
      <c r="O189" s="10">
        <v>2016</v>
      </c>
      <c r="P189" s="10">
        <v>5040</v>
      </c>
      <c r="Q189" s="10">
        <v>3024</v>
      </c>
      <c r="R189" s="10"/>
      <c r="S189" s="10"/>
      <c r="T189" s="68"/>
    </row>
    <row r="190" spans="1:20" ht="12.75" x14ac:dyDescent="0.2">
      <c r="A190" s="30" t="s">
        <v>4</v>
      </c>
      <c r="B190" s="2" t="s">
        <v>33</v>
      </c>
      <c r="C190" s="8" t="s">
        <v>58</v>
      </c>
      <c r="D190" s="9">
        <v>72</v>
      </c>
      <c r="E190" s="6"/>
      <c r="F190" s="34">
        <v>1.75</v>
      </c>
      <c r="G190" s="34">
        <f t="shared" si="2"/>
        <v>126</v>
      </c>
      <c r="H190" s="93"/>
      <c r="I190" s="44"/>
      <c r="J190" s="10"/>
      <c r="K190" s="10">
        <v>1080</v>
      </c>
      <c r="L190" s="10">
        <v>2016</v>
      </c>
      <c r="M190" s="10"/>
      <c r="N190" s="10">
        <v>1512</v>
      </c>
      <c r="O190" s="10">
        <v>2016</v>
      </c>
      <c r="P190" s="10">
        <v>5040</v>
      </c>
      <c r="Q190" s="10">
        <v>3024</v>
      </c>
      <c r="R190" s="10"/>
      <c r="S190" s="10"/>
      <c r="T190" s="68"/>
    </row>
    <row r="191" spans="1:20" ht="12.75" x14ac:dyDescent="0.2">
      <c r="A191" s="30" t="s">
        <v>4</v>
      </c>
      <c r="B191" s="2" t="s">
        <v>33</v>
      </c>
      <c r="C191" s="8" t="s">
        <v>59</v>
      </c>
      <c r="D191" s="9">
        <v>72</v>
      </c>
      <c r="E191" s="6"/>
      <c r="F191" s="34">
        <v>1.75</v>
      </c>
      <c r="G191" s="34">
        <f t="shared" si="2"/>
        <v>126</v>
      </c>
      <c r="H191" s="93"/>
      <c r="I191" s="44"/>
      <c r="J191" s="10"/>
      <c r="K191" s="10">
        <v>1080</v>
      </c>
      <c r="L191" s="10">
        <v>5040</v>
      </c>
      <c r="M191" s="10"/>
      <c r="N191" s="10">
        <v>1512</v>
      </c>
      <c r="O191" s="10">
        <v>2016</v>
      </c>
      <c r="P191" s="10">
        <v>5040</v>
      </c>
      <c r="Q191" s="10">
        <v>3024</v>
      </c>
      <c r="R191" s="10"/>
      <c r="S191" s="10"/>
      <c r="T191" s="68"/>
    </row>
    <row r="192" spans="1:20" ht="12.75" x14ac:dyDescent="0.2">
      <c r="A192" s="30" t="s">
        <v>4</v>
      </c>
      <c r="B192" s="2" t="s">
        <v>33</v>
      </c>
      <c r="C192" s="8" t="s">
        <v>238</v>
      </c>
      <c r="D192" s="9">
        <v>72</v>
      </c>
      <c r="E192" s="6">
        <v>0.3</v>
      </c>
      <c r="F192" s="34">
        <v>1.75</v>
      </c>
      <c r="G192" s="34">
        <f t="shared" si="2"/>
        <v>147.6</v>
      </c>
      <c r="H192" s="93"/>
      <c r="I192" s="44"/>
      <c r="J192" s="10"/>
      <c r="K192" s="10"/>
      <c r="L192" s="10">
        <v>2160</v>
      </c>
      <c r="M192" s="10"/>
      <c r="N192" s="10">
        <v>5040</v>
      </c>
      <c r="O192" s="10">
        <v>10008</v>
      </c>
      <c r="P192" s="10">
        <v>20016</v>
      </c>
      <c r="Q192" s="10">
        <v>8280</v>
      </c>
      <c r="R192" s="10"/>
      <c r="S192" s="10"/>
      <c r="T192" s="68"/>
    </row>
    <row r="193" spans="1:20" ht="12.75" x14ac:dyDescent="0.2">
      <c r="A193" s="30" t="s">
        <v>4</v>
      </c>
      <c r="B193" s="2" t="s">
        <v>33</v>
      </c>
      <c r="C193" s="8" t="s">
        <v>61</v>
      </c>
      <c r="D193" s="9">
        <v>24</v>
      </c>
      <c r="E193" s="6">
        <v>0.3</v>
      </c>
      <c r="F193" s="34">
        <v>2.7</v>
      </c>
      <c r="G193" s="34">
        <f t="shared" si="2"/>
        <v>72.000000000000014</v>
      </c>
      <c r="H193" s="34"/>
      <c r="I193" s="44"/>
      <c r="J193" s="10"/>
      <c r="K193" s="10">
        <v>1000</v>
      </c>
      <c r="L193" s="10"/>
      <c r="M193" s="10"/>
      <c r="N193" s="10"/>
      <c r="O193" s="10"/>
      <c r="P193" s="10"/>
      <c r="Q193" s="10"/>
      <c r="R193" s="10"/>
      <c r="S193" s="10"/>
      <c r="T193" s="68"/>
    </row>
    <row r="194" spans="1:20" ht="12.75" x14ac:dyDescent="0.2">
      <c r="A194" s="30" t="s">
        <v>4</v>
      </c>
      <c r="B194" s="2" t="s">
        <v>33</v>
      </c>
      <c r="C194" s="8" t="s">
        <v>238</v>
      </c>
      <c r="D194" s="9">
        <v>24</v>
      </c>
      <c r="E194" s="6">
        <v>0.3</v>
      </c>
      <c r="F194" s="34">
        <v>2.7</v>
      </c>
      <c r="G194" s="34">
        <f t="shared" si="2"/>
        <v>72.000000000000014</v>
      </c>
      <c r="H194" s="34"/>
      <c r="I194" s="44"/>
      <c r="J194" s="10"/>
      <c r="K194" s="10">
        <v>408</v>
      </c>
      <c r="L194" s="10"/>
      <c r="M194" s="10"/>
      <c r="N194" s="10"/>
      <c r="O194" s="10"/>
      <c r="P194" s="10"/>
      <c r="Q194" s="10"/>
      <c r="R194" s="10"/>
      <c r="S194" s="10"/>
      <c r="T194" s="68"/>
    </row>
    <row r="195" spans="1:20" ht="12.75" x14ac:dyDescent="0.2">
      <c r="A195" s="30" t="s">
        <v>4</v>
      </c>
      <c r="B195" s="2" t="s">
        <v>33</v>
      </c>
      <c r="C195" s="8" t="s">
        <v>63</v>
      </c>
      <c r="D195" s="9">
        <v>72</v>
      </c>
      <c r="E195" s="6"/>
      <c r="F195" s="34">
        <v>1.45</v>
      </c>
      <c r="G195" s="34">
        <f t="shared" si="2"/>
        <v>104.39999999999999</v>
      </c>
      <c r="H195" s="93"/>
      <c r="I195" s="44"/>
      <c r="J195" s="10"/>
      <c r="K195" s="10"/>
      <c r="L195" s="10"/>
      <c r="M195" s="10"/>
      <c r="N195" s="10">
        <v>5040</v>
      </c>
      <c r="O195" s="10">
        <v>5040</v>
      </c>
      <c r="P195" s="10">
        <v>20016</v>
      </c>
      <c r="Q195" s="10">
        <v>20016</v>
      </c>
      <c r="R195" s="10">
        <v>5040</v>
      </c>
      <c r="S195" s="10"/>
      <c r="T195" s="68"/>
    </row>
    <row r="196" spans="1:20" ht="12.75" hidden="1" x14ac:dyDescent="0.2">
      <c r="A196" s="30" t="s">
        <v>4</v>
      </c>
      <c r="B196" s="2" t="s">
        <v>33</v>
      </c>
      <c r="C196" s="8" t="s">
        <v>63</v>
      </c>
      <c r="D196" s="9" t="s">
        <v>18</v>
      </c>
      <c r="E196" s="6"/>
      <c r="F196" s="34">
        <v>0.77</v>
      </c>
      <c r="G196" s="34">
        <f t="shared" si="2"/>
        <v>0</v>
      </c>
      <c r="H196" s="34"/>
      <c r="I196" s="44"/>
      <c r="J196" s="10"/>
      <c r="K196" s="10"/>
      <c r="L196" s="10"/>
      <c r="M196" s="10"/>
      <c r="N196" s="10"/>
      <c r="O196" s="10"/>
      <c r="P196" s="10"/>
      <c r="Q196" s="10"/>
      <c r="R196" s="10"/>
      <c r="S196" s="10"/>
      <c r="T196" s="68"/>
    </row>
    <row r="197" spans="1:20" ht="12.75" x14ac:dyDescent="0.2">
      <c r="A197" s="30" t="s">
        <v>4</v>
      </c>
      <c r="B197" s="2" t="s">
        <v>33</v>
      </c>
      <c r="C197" s="8" t="s">
        <v>64</v>
      </c>
      <c r="D197" s="9">
        <v>72</v>
      </c>
      <c r="E197" s="6"/>
      <c r="F197" s="34">
        <v>1.45</v>
      </c>
      <c r="G197" s="34">
        <f t="shared" si="2"/>
        <v>104.39999999999999</v>
      </c>
      <c r="H197" s="93"/>
      <c r="I197" s="44"/>
      <c r="J197" s="10">
        <v>2088</v>
      </c>
      <c r="K197" s="10"/>
      <c r="L197" s="10">
        <v>10584</v>
      </c>
      <c r="M197" s="10"/>
      <c r="N197" s="10">
        <v>5040</v>
      </c>
      <c r="O197" s="10">
        <v>5040</v>
      </c>
      <c r="P197" s="10">
        <v>10008</v>
      </c>
      <c r="Q197" s="10">
        <v>5040</v>
      </c>
      <c r="R197" s="10"/>
      <c r="S197" s="10"/>
      <c r="T197" s="68"/>
    </row>
    <row r="198" spans="1:20" ht="12.75" hidden="1" x14ac:dyDescent="0.2">
      <c r="A198" s="30" t="s">
        <v>4</v>
      </c>
      <c r="B198" s="2" t="s">
        <v>33</v>
      </c>
      <c r="C198" s="8" t="s">
        <v>64</v>
      </c>
      <c r="D198" s="9" t="s">
        <v>18</v>
      </c>
      <c r="E198" s="6"/>
      <c r="F198" s="34">
        <v>0.77</v>
      </c>
      <c r="G198" s="34">
        <f t="shared" si="2"/>
        <v>0</v>
      </c>
      <c r="H198" s="34"/>
      <c r="I198" s="44"/>
      <c r="J198" s="10"/>
      <c r="K198" s="10"/>
      <c r="L198" s="10"/>
      <c r="M198" s="10"/>
      <c r="N198" s="10"/>
      <c r="O198" s="10"/>
      <c r="P198" s="10"/>
      <c r="Q198" s="10"/>
      <c r="R198" s="10"/>
      <c r="S198" s="10"/>
      <c r="T198" s="68"/>
    </row>
    <row r="199" spans="1:20" ht="12.75" x14ac:dyDescent="0.2">
      <c r="A199" s="30" t="s">
        <v>4</v>
      </c>
      <c r="B199" s="2" t="s">
        <v>33</v>
      </c>
      <c r="C199" s="89" t="s">
        <v>240</v>
      </c>
      <c r="D199" s="9">
        <v>72</v>
      </c>
      <c r="E199" s="6">
        <v>0.25</v>
      </c>
      <c r="F199" s="34">
        <v>1.43</v>
      </c>
      <c r="G199" s="34">
        <f t="shared" si="2"/>
        <v>120.96</v>
      </c>
      <c r="H199" s="93"/>
      <c r="I199" s="44"/>
      <c r="J199" s="10"/>
      <c r="K199" s="10">
        <v>1440</v>
      </c>
      <c r="L199" s="10"/>
      <c r="M199" s="10"/>
      <c r="N199" s="10"/>
      <c r="O199" s="10">
        <v>5040</v>
      </c>
      <c r="P199" s="10"/>
      <c r="Q199" s="10"/>
      <c r="R199" s="10"/>
      <c r="S199" s="10"/>
      <c r="T199" s="68"/>
    </row>
    <row r="200" spans="1:20" ht="12.75" x14ac:dyDescent="0.2">
      <c r="A200" s="30" t="s">
        <v>4</v>
      </c>
      <c r="B200" s="2" t="s">
        <v>33</v>
      </c>
      <c r="C200" s="76" t="s">
        <v>236</v>
      </c>
      <c r="D200" s="9">
        <v>72</v>
      </c>
      <c r="E200" s="6">
        <v>0.3</v>
      </c>
      <c r="F200" s="34">
        <v>1.75</v>
      </c>
      <c r="G200" s="34">
        <f t="shared" si="2"/>
        <v>147.6</v>
      </c>
      <c r="H200" s="93"/>
      <c r="I200" s="44">
        <v>12024</v>
      </c>
      <c r="J200" s="10"/>
      <c r="K200" s="10">
        <v>5040</v>
      </c>
      <c r="L200" s="10"/>
      <c r="M200" s="10"/>
      <c r="N200" s="10">
        <v>10008</v>
      </c>
      <c r="O200" s="10">
        <v>40032</v>
      </c>
      <c r="P200" s="10">
        <v>18288</v>
      </c>
      <c r="Q200" s="10"/>
      <c r="R200" s="10"/>
      <c r="S200" s="10"/>
      <c r="T200" s="68"/>
    </row>
    <row r="201" spans="1:20" ht="12.75" x14ac:dyDescent="0.2">
      <c r="A201" s="30" t="s">
        <v>4</v>
      </c>
      <c r="B201" s="2" t="s">
        <v>33</v>
      </c>
      <c r="C201" s="76" t="s">
        <v>236</v>
      </c>
      <c r="D201" s="9">
        <v>24</v>
      </c>
      <c r="E201" s="6">
        <v>0.3</v>
      </c>
      <c r="F201" s="34">
        <v>2.7</v>
      </c>
      <c r="G201" s="34">
        <f t="shared" si="2"/>
        <v>72.000000000000014</v>
      </c>
      <c r="H201" s="87"/>
      <c r="I201" s="44"/>
      <c r="J201" s="10"/>
      <c r="K201" s="10">
        <v>720</v>
      </c>
      <c r="L201" s="10"/>
      <c r="M201" s="10"/>
      <c r="N201" s="10"/>
      <c r="O201" s="10"/>
      <c r="P201" s="10"/>
      <c r="Q201" s="10"/>
      <c r="R201" s="10"/>
      <c r="S201" s="10"/>
      <c r="T201" s="68"/>
    </row>
    <row r="202" spans="1:20" ht="12.75" x14ac:dyDescent="0.2">
      <c r="A202" s="30" t="s">
        <v>4</v>
      </c>
      <c r="B202" s="2" t="s">
        <v>33</v>
      </c>
      <c r="C202" s="8" t="s">
        <v>65</v>
      </c>
      <c r="D202" s="9">
        <v>72</v>
      </c>
      <c r="E202" s="6"/>
      <c r="F202" s="34">
        <v>1.45</v>
      </c>
      <c r="G202" s="34">
        <f t="shared" si="2"/>
        <v>104.39999999999999</v>
      </c>
      <c r="H202" s="93"/>
      <c r="I202" s="44"/>
      <c r="J202" s="10">
        <v>2160</v>
      </c>
      <c r="K202" s="10">
        <v>3024</v>
      </c>
      <c r="L202" s="10">
        <v>3024</v>
      </c>
      <c r="M202" s="10">
        <v>5040</v>
      </c>
      <c r="N202" s="10">
        <v>6048</v>
      </c>
      <c r="O202" s="10">
        <v>5040</v>
      </c>
      <c r="P202" s="10">
        <v>5040</v>
      </c>
      <c r="Q202" s="10">
        <v>1008</v>
      </c>
      <c r="R202" s="10"/>
      <c r="S202" s="10"/>
      <c r="T202" s="68"/>
    </row>
    <row r="203" spans="1:20" ht="12.75" hidden="1" x14ac:dyDescent="0.2">
      <c r="A203" s="30" t="s">
        <v>4</v>
      </c>
      <c r="B203" s="2" t="s">
        <v>33</v>
      </c>
      <c r="C203" s="8" t="s">
        <v>65</v>
      </c>
      <c r="D203" s="9" t="s">
        <v>18</v>
      </c>
      <c r="E203" s="6"/>
      <c r="F203" s="34">
        <v>0.77</v>
      </c>
      <c r="G203" s="34">
        <f t="shared" si="2"/>
        <v>0</v>
      </c>
      <c r="H203" s="34"/>
      <c r="I203" s="44"/>
      <c r="J203" s="10"/>
      <c r="K203" s="10"/>
      <c r="L203" s="10"/>
      <c r="M203" s="10"/>
      <c r="N203" s="10"/>
      <c r="O203" s="10"/>
      <c r="P203" s="10"/>
      <c r="Q203" s="10"/>
      <c r="R203" s="10"/>
      <c r="S203" s="10"/>
      <c r="T203" s="68"/>
    </row>
    <row r="204" spans="1:20" ht="12.75" x14ac:dyDescent="0.2">
      <c r="A204" s="30" t="s">
        <v>4</v>
      </c>
      <c r="B204" s="2" t="s">
        <v>33</v>
      </c>
      <c r="C204" s="8" t="s">
        <v>62</v>
      </c>
      <c r="D204" s="9">
        <v>72</v>
      </c>
      <c r="E204" s="6"/>
      <c r="F204" s="34">
        <v>1.45</v>
      </c>
      <c r="G204" s="34">
        <f t="shared" si="2"/>
        <v>104.39999999999999</v>
      </c>
      <c r="H204" s="93"/>
      <c r="I204" s="44"/>
      <c r="J204" s="10"/>
      <c r="K204" s="10">
        <v>2376</v>
      </c>
      <c r="L204" s="10">
        <v>7200</v>
      </c>
      <c r="M204" s="10">
        <v>31752</v>
      </c>
      <c r="N204" s="10"/>
      <c r="O204" s="10">
        <v>60480</v>
      </c>
      <c r="P204" s="10">
        <v>21960</v>
      </c>
      <c r="Q204" s="10"/>
      <c r="R204" s="10"/>
      <c r="S204" s="10"/>
      <c r="T204" s="68"/>
    </row>
    <row r="205" spans="1:20" ht="12.75" hidden="1" x14ac:dyDescent="0.2">
      <c r="A205" s="30" t="s">
        <v>4</v>
      </c>
      <c r="B205" s="2" t="s">
        <v>33</v>
      </c>
      <c r="C205" s="8" t="s">
        <v>62</v>
      </c>
      <c r="D205" s="9" t="s">
        <v>18</v>
      </c>
      <c r="E205" s="6"/>
      <c r="F205" s="34">
        <v>0.77</v>
      </c>
      <c r="G205" s="34">
        <f t="shared" si="2"/>
        <v>0</v>
      </c>
      <c r="H205" s="34"/>
      <c r="I205" s="44"/>
      <c r="J205" s="10"/>
      <c r="K205" s="10"/>
      <c r="L205" s="10"/>
      <c r="M205" s="10"/>
      <c r="N205" s="10"/>
      <c r="O205" s="10"/>
      <c r="P205" s="10"/>
      <c r="Q205" s="10"/>
      <c r="R205" s="10"/>
      <c r="S205" s="10"/>
      <c r="T205" s="68"/>
    </row>
    <row r="206" spans="1:20" ht="12.75" x14ac:dyDescent="0.2">
      <c r="A206" s="30" t="s">
        <v>4</v>
      </c>
      <c r="B206" s="2" t="s">
        <v>33</v>
      </c>
      <c r="C206" s="8" t="s">
        <v>239</v>
      </c>
      <c r="D206" s="9">
        <v>72</v>
      </c>
      <c r="E206" s="6"/>
      <c r="F206" s="34">
        <v>1.75</v>
      </c>
      <c r="G206" s="34">
        <f t="shared" si="2"/>
        <v>126</v>
      </c>
      <c r="H206" s="93"/>
      <c r="I206" s="44"/>
      <c r="J206" s="10"/>
      <c r="K206" s="10"/>
      <c r="L206" s="10"/>
      <c r="M206" s="10">
        <v>13104</v>
      </c>
      <c r="N206" s="10"/>
      <c r="O206" s="10">
        <v>7200</v>
      </c>
      <c r="P206" s="10">
        <v>50040</v>
      </c>
      <c r="Q206" s="10">
        <v>25416</v>
      </c>
      <c r="R206" s="10">
        <v>6624</v>
      </c>
      <c r="S206" s="10">
        <v>0</v>
      </c>
      <c r="T206" s="68"/>
    </row>
    <row r="207" spans="1:20" ht="12.75" x14ac:dyDescent="0.2">
      <c r="A207" s="30" t="s">
        <v>4</v>
      </c>
      <c r="B207" s="2" t="s">
        <v>33</v>
      </c>
      <c r="C207" s="8" t="s">
        <v>66</v>
      </c>
      <c r="D207" s="9">
        <v>24</v>
      </c>
      <c r="E207" s="6">
        <v>0.3</v>
      </c>
      <c r="F207" s="34">
        <v>2.7</v>
      </c>
      <c r="G207" s="34">
        <v>72</v>
      </c>
      <c r="H207" s="34"/>
      <c r="I207" s="44"/>
      <c r="J207" s="10"/>
      <c r="K207" s="10">
        <v>1000</v>
      </c>
      <c r="L207" s="10"/>
      <c r="M207" s="10"/>
      <c r="N207" s="10"/>
      <c r="O207" s="10"/>
      <c r="P207" s="10"/>
      <c r="Q207" s="10"/>
      <c r="R207" s="10"/>
      <c r="S207" s="10"/>
      <c r="T207" s="68"/>
    </row>
    <row r="208" spans="1:20" ht="12.75" x14ac:dyDescent="0.2">
      <c r="A208" s="30" t="s">
        <v>4</v>
      </c>
      <c r="B208" s="2" t="s">
        <v>33</v>
      </c>
      <c r="C208" s="8" t="s">
        <v>239</v>
      </c>
      <c r="D208" s="9">
        <v>24</v>
      </c>
      <c r="E208" s="6"/>
      <c r="F208" s="34">
        <v>2.7</v>
      </c>
      <c r="G208" s="34">
        <f t="shared" si="2"/>
        <v>64.800000000000011</v>
      </c>
      <c r="H208" s="34"/>
      <c r="I208" s="44"/>
      <c r="J208" s="10"/>
      <c r="K208" s="10">
        <v>1560</v>
      </c>
      <c r="L208" s="10"/>
      <c r="M208" s="10"/>
      <c r="N208" s="10"/>
      <c r="O208" s="10"/>
      <c r="P208" s="10"/>
      <c r="Q208" s="10"/>
      <c r="R208" s="10"/>
      <c r="S208" s="10"/>
      <c r="T208" s="68"/>
    </row>
    <row r="209" spans="1:20" ht="12.75" x14ac:dyDescent="0.2">
      <c r="A209" s="30" t="s">
        <v>4</v>
      </c>
      <c r="B209" s="2" t="s">
        <v>33</v>
      </c>
      <c r="C209" s="8" t="s">
        <v>67</v>
      </c>
      <c r="D209" s="9">
        <v>72</v>
      </c>
      <c r="E209" s="6">
        <v>0.3</v>
      </c>
      <c r="F209" s="34">
        <v>1.75</v>
      </c>
      <c r="G209" s="34">
        <f t="shared" si="2"/>
        <v>147.6</v>
      </c>
      <c r="H209" s="93"/>
      <c r="I209" s="44"/>
      <c r="J209" s="10">
        <v>2320</v>
      </c>
      <c r="K209" s="10">
        <v>1368</v>
      </c>
      <c r="L209" s="10"/>
      <c r="M209" s="10">
        <v>1008</v>
      </c>
      <c r="N209" s="10">
        <v>3528</v>
      </c>
      <c r="O209" s="10">
        <v>2520</v>
      </c>
      <c r="P209" s="10">
        <v>1008</v>
      </c>
      <c r="Q209" s="10">
        <v>1008</v>
      </c>
      <c r="R209" s="10">
        <v>0</v>
      </c>
      <c r="S209" s="10">
        <v>0</v>
      </c>
      <c r="T209" s="68"/>
    </row>
    <row r="210" spans="1:20" ht="12.75" x14ac:dyDescent="0.2">
      <c r="A210" s="30" t="s">
        <v>4</v>
      </c>
      <c r="B210" s="2" t="s">
        <v>33</v>
      </c>
      <c r="C210" s="8" t="s">
        <v>67</v>
      </c>
      <c r="D210" s="9">
        <v>24</v>
      </c>
      <c r="E210" s="6">
        <v>0.3</v>
      </c>
      <c r="F210" s="34">
        <v>2.7</v>
      </c>
      <c r="G210" s="34">
        <f t="shared" si="2"/>
        <v>72.000000000000014</v>
      </c>
      <c r="H210" s="87"/>
      <c r="I210" s="44"/>
      <c r="J210" s="10"/>
      <c r="K210" s="10">
        <v>960</v>
      </c>
      <c r="L210" s="10"/>
      <c r="M210" s="10"/>
      <c r="N210" s="10"/>
      <c r="O210" s="10"/>
      <c r="P210" s="10"/>
      <c r="Q210" s="10"/>
      <c r="R210" s="10"/>
      <c r="S210" s="10"/>
      <c r="T210" s="68"/>
    </row>
    <row r="211" spans="1:20" ht="12.75" x14ac:dyDescent="0.2">
      <c r="A211" s="30" t="s">
        <v>4</v>
      </c>
      <c r="B211" s="2" t="s">
        <v>228</v>
      </c>
      <c r="C211" s="8" t="s">
        <v>226</v>
      </c>
      <c r="D211" s="9">
        <v>72</v>
      </c>
      <c r="E211" s="6"/>
      <c r="F211" s="34">
        <v>1.1499999999999999</v>
      </c>
      <c r="G211" s="34">
        <v>82.8</v>
      </c>
      <c r="H211" s="93"/>
      <c r="I211" s="44"/>
      <c r="J211" s="10"/>
      <c r="K211" s="10">
        <v>2880</v>
      </c>
      <c r="L211" s="10"/>
      <c r="M211" s="10">
        <v>4032</v>
      </c>
      <c r="N211" s="10"/>
      <c r="O211" s="10"/>
      <c r="P211" s="10"/>
      <c r="Q211" s="10"/>
      <c r="R211" s="10"/>
      <c r="S211" s="10"/>
      <c r="T211" s="68"/>
    </row>
    <row r="212" spans="1:20" ht="12.75" x14ac:dyDescent="0.2">
      <c r="A212" s="30" t="s">
        <v>4</v>
      </c>
      <c r="B212" s="2" t="s">
        <v>228</v>
      </c>
      <c r="C212" s="8" t="s">
        <v>227</v>
      </c>
      <c r="D212" s="9">
        <v>72</v>
      </c>
      <c r="E212" s="6"/>
      <c r="F212" s="34">
        <v>1.1499999999999999</v>
      </c>
      <c r="G212" s="34">
        <v>82.8</v>
      </c>
      <c r="H212" s="93"/>
      <c r="I212" s="44"/>
      <c r="J212" s="10"/>
      <c r="K212" s="10">
        <v>3312</v>
      </c>
      <c r="L212" s="10"/>
      <c r="M212" s="10">
        <v>2120</v>
      </c>
      <c r="N212" s="10"/>
      <c r="O212" s="10"/>
      <c r="P212" s="10"/>
      <c r="Q212" s="10"/>
      <c r="R212" s="10"/>
      <c r="S212" s="10"/>
      <c r="T212" s="68"/>
    </row>
    <row r="213" spans="1:20" ht="12.75" hidden="1" x14ac:dyDescent="0.2">
      <c r="A213" s="30" t="s">
        <v>4</v>
      </c>
      <c r="B213" s="1" t="s">
        <v>31</v>
      </c>
      <c r="C213" s="18" t="s">
        <v>125</v>
      </c>
      <c r="D213" s="1" t="s">
        <v>18</v>
      </c>
      <c r="E213" s="23"/>
      <c r="F213" s="34">
        <v>0.6</v>
      </c>
      <c r="G213" s="34">
        <f t="shared" si="2"/>
        <v>0</v>
      </c>
      <c r="H213" s="34"/>
      <c r="I213" s="45"/>
      <c r="J213" s="24"/>
      <c r="K213" s="24"/>
      <c r="L213" s="24">
        <v>2000</v>
      </c>
      <c r="M213" s="24">
        <v>5000</v>
      </c>
      <c r="N213" s="24">
        <v>5000</v>
      </c>
      <c r="O213" s="24">
        <v>5000</v>
      </c>
      <c r="P213" s="24">
        <v>5000</v>
      </c>
      <c r="Q213" s="24">
        <v>5000</v>
      </c>
      <c r="R213" s="24">
        <v>5000</v>
      </c>
      <c r="S213" s="24">
        <v>5000</v>
      </c>
      <c r="T213" s="68"/>
    </row>
    <row r="214" spans="1:20" ht="12.75" x14ac:dyDescent="0.2">
      <c r="A214" s="30" t="s">
        <v>4</v>
      </c>
      <c r="B214" s="1" t="s">
        <v>31</v>
      </c>
      <c r="C214" s="18" t="s">
        <v>125</v>
      </c>
      <c r="D214" s="1">
        <v>72</v>
      </c>
      <c r="E214" s="23"/>
      <c r="F214" s="34">
        <v>1.5</v>
      </c>
      <c r="G214" s="34">
        <f t="shared" si="2"/>
        <v>108</v>
      </c>
      <c r="H214" s="93"/>
      <c r="I214" s="45"/>
      <c r="J214" s="24"/>
      <c r="K214" s="24"/>
      <c r="L214" s="24"/>
      <c r="M214" s="24"/>
      <c r="N214" s="24">
        <v>5000</v>
      </c>
      <c r="O214" s="24">
        <v>5000</v>
      </c>
      <c r="P214" s="24">
        <v>5000</v>
      </c>
      <c r="Q214" s="24">
        <v>5000</v>
      </c>
      <c r="R214" s="24">
        <v>5000</v>
      </c>
      <c r="S214" s="24">
        <v>5000</v>
      </c>
      <c r="T214" s="68"/>
    </row>
    <row r="215" spans="1:20" ht="12.75" x14ac:dyDescent="0.2">
      <c r="A215" s="30" t="s">
        <v>4</v>
      </c>
      <c r="B215" s="1" t="s">
        <v>218</v>
      </c>
      <c r="C215" s="18" t="s">
        <v>219</v>
      </c>
      <c r="D215" s="1">
        <v>72</v>
      </c>
      <c r="E215" s="23"/>
      <c r="F215" s="59">
        <v>1.17</v>
      </c>
      <c r="G215" s="59">
        <v>84.24</v>
      </c>
      <c r="H215" s="97"/>
      <c r="I215" s="45"/>
      <c r="J215" s="24"/>
      <c r="K215" s="24">
        <v>432</v>
      </c>
      <c r="L215" s="24"/>
      <c r="M215" s="24"/>
      <c r="N215" s="24"/>
      <c r="O215" s="24"/>
      <c r="P215" s="24"/>
      <c r="Q215" s="24"/>
      <c r="R215" s="24"/>
      <c r="S215" s="24"/>
      <c r="T215" s="68"/>
    </row>
    <row r="216" spans="1:20" ht="12.75" x14ac:dyDescent="0.2">
      <c r="A216" s="30" t="s">
        <v>4</v>
      </c>
      <c r="B216" s="1" t="s">
        <v>218</v>
      </c>
      <c r="C216" s="18" t="s">
        <v>220</v>
      </c>
      <c r="D216" s="1">
        <v>72</v>
      </c>
      <c r="E216" s="23"/>
      <c r="F216" s="59">
        <v>1.17</v>
      </c>
      <c r="G216" s="59">
        <v>84.24</v>
      </c>
      <c r="H216" s="97"/>
      <c r="I216" s="45"/>
      <c r="J216" s="24"/>
      <c r="K216" s="24">
        <v>432</v>
      </c>
      <c r="L216" s="24"/>
      <c r="M216" s="24"/>
      <c r="N216" s="24"/>
      <c r="O216" s="24"/>
      <c r="P216" s="24"/>
      <c r="Q216" s="24"/>
      <c r="R216" s="24"/>
      <c r="S216" s="24"/>
      <c r="T216" s="68"/>
    </row>
    <row r="217" spans="1:20" ht="12.75" hidden="1" x14ac:dyDescent="0.2">
      <c r="A217" s="30" t="s">
        <v>4</v>
      </c>
      <c r="B217" s="2" t="s">
        <v>31</v>
      </c>
      <c r="C217" s="22" t="s">
        <v>68</v>
      </c>
      <c r="D217" s="9" t="s">
        <v>18</v>
      </c>
      <c r="E217" s="6">
        <v>0.2</v>
      </c>
      <c r="F217" s="34">
        <v>0.8</v>
      </c>
      <c r="G217" s="34">
        <f t="shared" si="2"/>
        <v>0</v>
      </c>
      <c r="H217" s="34"/>
      <c r="I217" s="44"/>
      <c r="J217" s="10"/>
      <c r="K217" s="10"/>
      <c r="L217" s="10"/>
      <c r="M217" s="10">
        <v>10000</v>
      </c>
      <c r="N217" s="10"/>
      <c r="O217" s="10">
        <v>10000</v>
      </c>
      <c r="P217" s="10"/>
      <c r="Q217" s="10">
        <v>10000</v>
      </c>
      <c r="R217" s="10"/>
      <c r="S217" s="10">
        <v>10000</v>
      </c>
      <c r="T217" s="68"/>
    </row>
    <row r="218" spans="1:20" ht="12.75" x14ac:dyDescent="0.2">
      <c r="A218" s="30" t="s">
        <v>4</v>
      </c>
      <c r="B218" s="2" t="s">
        <v>31</v>
      </c>
      <c r="C218" s="22" t="s">
        <v>68</v>
      </c>
      <c r="D218" s="9">
        <v>72</v>
      </c>
      <c r="E218" s="6">
        <v>0.2</v>
      </c>
      <c r="F218" s="34">
        <v>1.99</v>
      </c>
      <c r="G218" s="34">
        <f t="shared" si="2"/>
        <v>157.68</v>
      </c>
      <c r="H218" s="93"/>
      <c r="I218" s="44"/>
      <c r="J218" s="10"/>
      <c r="K218" s="10"/>
      <c r="L218" s="10"/>
      <c r="M218" s="10"/>
      <c r="N218" s="10">
        <v>5000</v>
      </c>
      <c r="O218" s="10"/>
      <c r="P218" s="10">
        <v>5000</v>
      </c>
      <c r="Q218" s="10"/>
      <c r="R218" s="10">
        <v>5000</v>
      </c>
      <c r="S218" s="10"/>
      <c r="T218" s="68"/>
    </row>
    <row r="219" spans="1:20" ht="12.75" x14ac:dyDescent="0.2">
      <c r="A219" s="30" t="s">
        <v>4</v>
      </c>
      <c r="B219" s="1" t="s">
        <v>31</v>
      </c>
      <c r="C219" s="18" t="s">
        <v>126</v>
      </c>
      <c r="D219" s="1">
        <v>72</v>
      </c>
      <c r="E219" s="23"/>
      <c r="F219" s="34">
        <v>1.5</v>
      </c>
      <c r="G219" s="34">
        <f t="shared" ref="G219:G227" si="3">IFERROR((D219*E219)+(D219*F219),0)</f>
        <v>108</v>
      </c>
      <c r="H219" s="93"/>
      <c r="I219" s="45"/>
      <c r="J219" s="24"/>
      <c r="K219" s="24"/>
      <c r="L219" s="24"/>
      <c r="M219" s="24">
        <v>5000</v>
      </c>
      <c r="N219" s="24">
        <v>5000</v>
      </c>
      <c r="O219" s="24">
        <v>5000</v>
      </c>
      <c r="P219" s="24">
        <v>5000</v>
      </c>
      <c r="Q219" s="24">
        <v>5000</v>
      </c>
      <c r="R219" s="24">
        <v>5000</v>
      </c>
      <c r="S219" s="24">
        <v>5000</v>
      </c>
      <c r="T219" s="68"/>
    </row>
    <row r="220" spans="1:20" ht="12.75" hidden="1" x14ac:dyDescent="0.2">
      <c r="A220" s="30" t="s">
        <v>4</v>
      </c>
      <c r="B220" s="1" t="s">
        <v>31</v>
      </c>
      <c r="C220" s="18" t="s">
        <v>126</v>
      </c>
      <c r="D220" s="1" t="s">
        <v>18</v>
      </c>
      <c r="E220" s="23"/>
      <c r="F220" s="34">
        <v>0.8</v>
      </c>
      <c r="G220" s="34">
        <f t="shared" si="3"/>
        <v>0</v>
      </c>
      <c r="H220" s="34"/>
      <c r="I220" s="45"/>
      <c r="J220" s="24"/>
      <c r="K220" s="24"/>
      <c r="L220" s="24"/>
      <c r="M220" s="24">
        <v>5000</v>
      </c>
      <c r="N220" s="24">
        <v>5000</v>
      </c>
      <c r="O220" s="24">
        <v>5000</v>
      </c>
      <c r="P220" s="24">
        <v>5000</v>
      </c>
      <c r="Q220" s="24">
        <v>5000</v>
      </c>
      <c r="R220" s="24">
        <v>5000</v>
      </c>
      <c r="S220" s="24">
        <v>5000</v>
      </c>
      <c r="T220" s="68"/>
    </row>
    <row r="221" spans="1:20" ht="12.75" x14ac:dyDescent="0.2">
      <c r="A221" s="30" t="s">
        <v>4</v>
      </c>
      <c r="B221" s="2" t="s">
        <v>69</v>
      </c>
      <c r="C221" s="8" t="s">
        <v>70</v>
      </c>
      <c r="D221" s="9">
        <v>72</v>
      </c>
      <c r="E221" s="6"/>
      <c r="F221" s="34">
        <v>2.2599999999999998</v>
      </c>
      <c r="G221" s="34">
        <f t="shared" si="3"/>
        <v>162.71999999999997</v>
      </c>
      <c r="H221" s="93"/>
      <c r="I221" s="44"/>
      <c r="J221" s="10"/>
      <c r="K221" s="10"/>
      <c r="L221" s="10"/>
      <c r="M221" s="10"/>
      <c r="N221" s="10"/>
      <c r="O221" s="10">
        <v>5040</v>
      </c>
      <c r="P221" s="10"/>
      <c r="Q221" s="10"/>
      <c r="R221" s="10"/>
      <c r="S221" s="10"/>
      <c r="T221" s="68"/>
    </row>
    <row r="222" spans="1:20" ht="12.6" customHeight="1" x14ac:dyDescent="0.2">
      <c r="A222" s="30" t="s">
        <v>4</v>
      </c>
      <c r="B222" s="1" t="s">
        <v>69</v>
      </c>
      <c r="C222" s="18" t="s">
        <v>127</v>
      </c>
      <c r="D222" s="1">
        <v>72</v>
      </c>
      <c r="E222" s="42"/>
      <c r="F222" s="41">
        <v>1.77</v>
      </c>
      <c r="G222" s="41">
        <f t="shared" si="3"/>
        <v>127.44</v>
      </c>
      <c r="H222" s="96"/>
      <c r="I222" s="44"/>
      <c r="J222" s="46"/>
      <c r="K222" s="46"/>
      <c r="L222" s="46"/>
      <c r="M222" s="46"/>
      <c r="N222" s="46"/>
      <c r="O222" s="46"/>
      <c r="P222" s="46"/>
      <c r="Q222" s="46">
        <v>8000</v>
      </c>
      <c r="R222" s="46"/>
      <c r="S222" s="46"/>
      <c r="T222" s="72"/>
    </row>
    <row r="223" spans="1:20" ht="12.75" x14ac:dyDescent="0.2">
      <c r="A223" s="30" t="s">
        <v>4</v>
      </c>
      <c r="B223" s="2" t="s">
        <v>69</v>
      </c>
      <c r="C223" s="8" t="s">
        <v>71</v>
      </c>
      <c r="D223" s="9">
        <v>72</v>
      </c>
      <c r="E223" s="23"/>
      <c r="F223" s="34">
        <v>1.96</v>
      </c>
      <c r="G223" s="34">
        <f t="shared" si="3"/>
        <v>141.12</v>
      </c>
      <c r="H223" s="93"/>
      <c r="I223" s="44"/>
      <c r="J223" s="10"/>
      <c r="K223" s="10"/>
      <c r="L223" s="10"/>
      <c r="M223" s="10"/>
      <c r="N223" s="10"/>
      <c r="O223" s="10">
        <v>9216</v>
      </c>
      <c r="P223" s="10">
        <v>2520</v>
      </c>
      <c r="Q223" s="10">
        <v>25344</v>
      </c>
      <c r="R223" s="10"/>
      <c r="S223" s="10"/>
      <c r="T223" s="68"/>
    </row>
    <row r="224" spans="1:20" ht="12.75" x14ac:dyDescent="0.2">
      <c r="A224" s="30" t="s">
        <v>4</v>
      </c>
      <c r="B224" s="2" t="s">
        <v>69</v>
      </c>
      <c r="C224" s="8" t="s">
        <v>72</v>
      </c>
      <c r="D224" s="9">
        <v>72</v>
      </c>
      <c r="E224" s="23">
        <v>0.55000000000000004</v>
      </c>
      <c r="F224" s="59">
        <v>1.65</v>
      </c>
      <c r="G224" s="34">
        <f t="shared" si="3"/>
        <v>158.4</v>
      </c>
      <c r="H224" s="93"/>
      <c r="I224" s="44"/>
      <c r="J224" s="10"/>
      <c r="K224" s="10"/>
      <c r="L224" s="10"/>
      <c r="M224" s="10"/>
      <c r="N224" s="10"/>
      <c r="O224" s="10"/>
      <c r="P224" s="10"/>
      <c r="Q224" s="10">
        <v>3024</v>
      </c>
      <c r="R224" s="10">
        <v>0</v>
      </c>
      <c r="S224" s="10">
        <v>0</v>
      </c>
      <c r="T224" s="68"/>
    </row>
    <row r="225" spans="1:20" ht="12.75" x14ac:dyDescent="0.2">
      <c r="A225" s="30" t="s">
        <v>4</v>
      </c>
      <c r="B225" s="2" t="s">
        <v>69</v>
      </c>
      <c r="C225" s="8" t="s">
        <v>233</v>
      </c>
      <c r="D225" s="9">
        <v>72</v>
      </c>
      <c r="E225" s="23"/>
      <c r="F225" s="59">
        <v>2.11</v>
      </c>
      <c r="G225" s="34">
        <f t="shared" si="3"/>
        <v>151.91999999999999</v>
      </c>
      <c r="H225" s="93"/>
      <c r="I225" s="44"/>
      <c r="J225" s="10"/>
      <c r="K225" s="10"/>
      <c r="L225" s="10"/>
      <c r="M225" s="10"/>
      <c r="N225" s="10"/>
      <c r="O225" s="10">
        <v>3465</v>
      </c>
      <c r="P225" s="10"/>
      <c r="Q225" s="10"/>
      <c r="R225" s="10"/>
      <c r="S225" s="10"/>
      <c r="T225" s="68"/>
    </row>
    <row r="226" spans="1:20" ht="12.75" x14ac:dyDescent="0.2">
      <c r="A226" s="30" t="s">
        <v>4</v>
      </c>
      <c r="B226" s="2" t="s">
        <v>69</v>
      </c>
      <c r="C226" s="8" t="s">
        <v>234</v>
      </c>
      <c r="D226" s="9">
        <v>72</v>
      </c>
      <c r="E226" s="23"/>
      <c r="F226" s="59">
        <v>2.11</v>
      </c>
      <c r="G226" s="34">
        <f t="shared" si="3"/>
        <v>151.91999999999999</v>
      </c>
      <c r="H226" s="93"/>
      <c r="I226" s="44"/>
      <c r="J226" s="10"/>
      <c r="K226" s="10"/>
      <c r="L226" s="10"/>
      <c r="M226" s="10"/>
      <c r="N226" s="10"/>
      <c r="O226" s="10">
        <v>720</v>
      </c>
      <c r="P226" s="10"/>
      <c r="Q226" s="10"/>
      <c r="R226" s="10"/>
      <c r="S226" s="10"/>
      <c r="T226" s="68"/>
    </row>
    <row r="227" spans="1:20" ht="12.75" x14ac:dyDescent="0.2">
      <c r="A227" s="30" t="s">
        <v>4</v>
      </c>
      <c r="B227" s="2" t="s">
        <v>69</v>
      </c>
      <c r="C227" s="8" t="s">
        <v>73</v>
      </c>
      <c r="D227" s="9">
        <v>72</v>
      </c>
      <c r="E227" s="6"/>
      <c r="F227" s="34">
        <v>2.15</v>
      </c>
      <c r="G227" s="34">
        <f t="shared" si="3"/>
        <v>154.79999999999998</v>
      </c>
      <c r="H227" s="93"/>
      <c r="I227" s="44">
        <v>0</v>
      </c>
      <c r="J227" s="10"/>
      <c r="K227" s="10"/>
      <c r="L227" s="10"/>
      <c r="M227" s="10"/>
      <c r="N227" s="10"/>
      <c r="O227" s="10"/>
      <c r="P227" s="10"/>
      <c r="Q227" s="10">
        <v>7200</v>
      </c>
      <c r="R227" s="10">
        <v>6408</v>
      </c>
      <c r="S227" s="10">
        <v>3168</v>
      </c>
      <c r="T227" s="68"/>
    </row>
    <row r="228" spans="1:20" ht="12.75" x14ac:dyDescent="0.2">
      <c r="A228" s="30" t="s">
        <v>186</v>
      </c>
      <c r="B228" s="1" t="s">
        <v>31</v>
      </c>
      <c r="C228" s="21" t="s">
        <v>187</v>
      </c>
      <c r="D228" s="9">
        <v>72</v>
      </c>
      <c r="E228" s="23"/>
      <c r="F228" s="48" t="s">
        <v>216</v>
      </c>
      <c r="G228" s="48" t="s">
        <v>216</v>
      </c>
      <c r="H228" s="48"/>
      <c r="I228" s="62"/>
      <c r="J228" s="18"/>
      <c r="K228" s="18"/>
      <c r="L228" s="18"/>
      <c r="M228" s="18"/>
      <c r="N228" s="18"/>
      <c r="O228" s="18"/>
      <c r="P228" s="18"/>
      <c r="Q228" s="18">
        <f>72*100</f>
        <v>7200</v>
      </c>
      <c r="R228" s="18"/>
      <c r="S228" s="18"/>
      <c r="T228" s="73"/>
    </row>
    <row r="229" spans="1:20" ht="12.75" x14ac:dyDescent="0.2">
      <c r="A229" s="50" t="s">
        <v>186</v>
      </c>
      <c r="B229" s="56" t="s">
        <v>31</v>
      </c>
      <c r="C229" s="21" t="s">
        <v>188</v>
      </c>
      <c r="D229" s="9">
        <v>72</v>
      </c>
      <c r="E229" s="49"/>
      <c r="F229" s="48" t="s">
        <v>216</v>
      </c>
      <c r="G229" s="48" t="s">
        <v>216</v>
      </c>
      <c r="H229" s="48"/>
      <c r="I229" s="63"/>
      <c r="J229" s="47"/>
      <c r="K229" s="47"/>
      <c r="L229" s="47"/>
      <c r="M229" s="83"/>
      <c r="N229" s="83">
        <v>10000</v>
      </c>
      <c r="O229" s="83"/>
      <c r="P229" s="83"/>
      <c r="Q229" s="83"/>
      <c r="R229" s="83"/>
      <c r="S229" s="83"/>
      <c r="T229" s="71"/>
    </row>
    <row r="230" spans="1:20" ht="12.75" x14ac:dyDescent="0.2">
      <c r="A230" s="50" t="s">
        <v>186</v>
      </c>
      <c r="B230" s="56" t="s">
        <v>31</v>
      </c>
      <c r="C230" s="21" t="s">
        <v>189</v>
      </c>
      <c r="D230" s="9">
        <v>72</v>
      </c>
      <c r="E230" s="49"/>
      <c r="F230" s="48" t="s">
        <v>216</v>
      </c>
      <c r="G230" s="48" t="s">
        <v>216</v>
      </c>
      <c r="H230" s="48"/>
      <c r="I230" s="63"/>
      <c r="J230" s="47"/>
      <c r="K230" s="47"/>
      <c r="L230" s="47"/>
      <c r="M230" s="83"/>
      <c r="N230" s="83">
        <v>10000</v>
      </c>
      <c r="O230" s="83"/>
      <c r="P230" s="83"/>
      <c r="Q230" s="83"/>
      <c r="R230" s="83"/>
      <c r="S230" s="83"/>
      <c r="T230" s="71"/>
    </row>
    <row r="231" spans="1:20" ht="12.75" x14ac:dyDescent="0.2">
      <c r="A231" s="50" t="s">
        <v>186</v>
      </c>
      <c r="B231" s="56" t="s">
        <v>31</v>
      </c>
      <c r="C231" s="21" t="s">
        <v>190</v>
      </c>
      <c r="D231" s="9">
        <v>72</v>
      </c>
      <c r="E231" s="49"/>
      <c r="F231" s="48" t="s">
        <v>216</v>
      </c>
      <c r="G231" s="48" t="s">
        <v>216</v>
      </c>
      <c r="H231" s="48"/>
      <c r="I231" s="63"/>
      <c r="J231" s="47"/>
      <c r="K231" s="47"/>
      <c r="L231" s="47"/>
      <c r="M231" s="83"/>
      <c r="N231" s="83"/>
      <c r="O231" s="83">
        <v>10000</v>
      </c>
      <c r="P231" s="83"/>
      <c r="Q231" s="83"/>
      <c r="R231" s="83"/>
      <c r="S231" s="83"/>
      <c r="T231" s="71"/>
    </row>
    <row r="232" spans="1:20" ht="12.75" x14ac:dyDescent="0.2">
      <c r="A232" s="50" t="s">
        <v>186</v>
      </c>
      <c r="B232" s="56" t="s">
        <v>29</v>
      </c>
      <c r="C232" s="21" t="s">
        <v>191</v>
      </c>
      <c r="D232" s="9">
        <v>72</v>
      </c>
      <c r="E232" s="49"/>
      <c r="F232" s="48" t="s">
        <v>216</v>
      </c>
      <c r="G232" s="48" t="s">
        <v>216</v>
      </c>
      <c r="H232" s="48"/>
      <c r="I232" s="63"/>
      <c r="J232" s="47"/>
      <c r="K232" s="47"/>
      <c r="L232" s="47"/>
      <c r="M232" s="83">
        <v>5000</v>
      </c>
      <c r="N232" s="83"/>
      <c r="O232" s="83"/>
      <c r="P232" s="83"/>
      <c r="Q232" s="83"/>
      <c r="R232" s="83">
        <v>5000</v>
      </c>
      <c r="S232" s="83"/>
      <c r="T232" s="71"/>
    </row>
    <row r="233" spans="1:20" ht="12.75" x14ac:dyDescent="0.2">
      <c r="A233" s="50" t="s">
        <v>186</v>
      </c>
      <c r="B233" s="56" t="s">
        <v>29</v>
      </c>
      <c r="C233" s="21" t="s">
        <v>192</v>
      </c>
      <c r="D233" s="9">
        <v>72</v>
      </c>
      <c r="E233" s="49"/>
      <c r="F233" s="48" t="s">
        <v>216</v>
      </c>
      <c r="G233" s="48" t="s">
        <v>216</v>
      </c>
      <c r="H233" s="48"/>
      <c r="I233" s="63"/>
      <c r="J233" s="47"/>
      <c r="K233" s="47"/>
      <c r="L233" s="47"/>
      <c r="M233" s="83">
        <v>5000</v>
      </c>
      <c r="N233" s="83"/>
      <c r="O233" s="83"/>
      <c r="P233" s="83"/>
      <c r="Q233" s="83"/>
      <c r="R233" s="83">
        <v>5000</v>
      </c>
      <c r="S233" s="83"/>
      <c r="T233" s="71"/>
    </row>
    <row r="234" spans="1:20" ht="11.25" customHeight="1" x14ac:dyDescent="0.2">
      <c r="A234" s="50" t="s">
        <v>186</v>
      </c>
      <c r="B234" s="56" t="s">
        <v>29</v>
      </c>
      <c r="C234" s="21" t="s">
        <v>193</v>
      </c>
      <c r="D234" s="9">
        <v>72</v>
      </c>
      <c r="E234" s="49"/>
      <c r="F234" s="48" t="s">
        <v>216</v>
      </c>
      <c r="G234" s="48" t="s">
        <v>216</v>
      </c>
      <c r="H234" s="48"/>
      <c r="I234" s="63"/>
      <c r="J234" s="47"/>
      <c r="K234" s="47"/>
      <c r="L234" s="47"/>
      <c r="M234" s="83">
        <v>5000</v>
      </c>
      <c r="N234" s="83"/>
      <c r="O234" s="83"/>
      <c r="P234" s="83"/>
      <c r="Q234" s="83"/>
      <c r="R234" s="83">
        <v>5000</v>
      </c>
      <c r="S234" s="83"/>
      <c r="T234" s="71"/>
    </row>
    <row r="235" spans="1:20" ht="12.75" x14ac:dyDescent="0.2">
      <c r="A235" s="50" t="s">
        <v>186</v>
      </c>
      <c r="B235" s="56" t="s">
        <v>29</v>
      </c>
      <c r="C235" s="21" t="s">
        <v>194</v>
      </c>
      <c r="D235" s="9">
        <v>72</v>
      </c>
      <c r="E235" s="49"/>
      <c r="F235" s="48" t="s">
        <v>216</v>
      </c>
      <c r="G235" s="48" t="s">
        <v>216</v>
      </c>
      <c r="H235" s="48"/>
      <c r="I235" s="63"/>
      <c r="J235" s="47"/>
      <c r="K235" s="47"/>
      <c r="L235" s="47"/>
      <c r="M235" s="83">
        <v>5000</v>
      </c>
      <c r="N235" s="83"/>
      <c r="O235" s="83"/>
      <c r="P235" s="83"/>
      <c r="Q235" s="83"/>
      <c r="R235" s="83">
        <v>5000</v>
      </c>
      <c r="S235" s="83"/>
      <c r="T235" s="71"/>
    </row>
    <row r="236" spans="1:20" ht="12.75" x14ac:dyDescent="0.2">
      <c r="A236" s="50" t="s">
        <v>186</v>
      </c>
      <c r="B236" s="56" t="s">
        <v>29</v>
      </c>
      <c r="C236" s="21" t="s">
        <v>195</v>
      </c>
      <c r="D236" s="9">
        <v>72</v>
      </c>
      <c r="E236" s="49"/>
      <c r="F236" s="48" t="s">
        <v>216</v>
      </c>
      <c r="G236" s="48" t="s">
        <v>216</v>
      </c>
      <c r="H236" s="48"/>
      <c r="I236" s="63"/>
      <c r="J236" s="47"/>
      <c r="K236" s="47"/>
      <c r="L236" s="47"/>
      <c r="M236" s="83">
        <v>5000</v>
      </c>
      <c r="N236" s="83"/>
      <c r="O236" s="83"/>
      <c r="P236" s="83"/>
      <c r="Q236" s="83"/>
      <c r="R236" s="83">
        <v>5000</v>
      </c>
      <c r="S236" s="83"/>
      <c r="T236" s="71"/>
    </row>
    <row r="237" spans="1:20" ht="12.75" x14ac:dyDescent="0.2">
      <c r="A237" s="50" t="s">
        <v>186</v>
      </c>
      <c r="B237" s="56" t="s">
        <v>29</v>
      </c>
      <c r="C237" s="21" t="s">
        <v>196</v>
      </c>
      <c r="D237" s="9">
        <v>72</v>
      </c>
      <c r="E237" s="49"/>
      <c r="F237" s="48" t="s">
        <v>216</v>
      </c>
      <c r="G237" s="48" t="s">
        <v>216</v>
      </c>
      <c r="H237" s="48"/>
      <c r="I237" s="63"/>
      <c r="J237" s="47"/>
      <c r="K237" s="47"/>
      <c r="L237" s="47"/>
      <c r="M237" s="83"/>
      <c r="N237" s="83"/>
      <c r="O237" s="83">
        <v>5000</v>
      </c>
      <c r="P237" s="83"/>
      <c r="Q237" s="83"/>
      <c r="R237" s="83"/>
      <c r="S237" s="83"/>
      <c r="T237" s="71"/>
    </row>
    <row r="238" spans="1:20" ht="12.75" x14ac:dyDescent="0.2">
      <c r="A238" s="50" t="s">
        <v>186</v>
      </c>
      <c r="B238" s="56" t="s">
        <v>29</v>
      </c>
      <c r="C238" s="21" t="s">
        <v>197</v>
      </c>
      <c r="D238" s="9">
        <v>72</v>
      </c>
      <c r="E238" s="49"/>
      <c r="F238" s="48" t="s">
        <v>216</v>
      </c>
      <c r="G238" s="48" t="s">
        <v>216</v>
      </c>
      <c r="H238" s="48"/>
      <c r="I238" s="63"/>
      <c r="J238" s="47"/>
      <c r="K238" s="47"/>
      <c r="L238" s="47"/>
      <c r="M238" s="83"/>
      <c r="N238" s="83"/>
      <c r="O238" s="83">
        <v>5000</v>
      </c>
      <c r="P238" s="83"/>
      <c r="Q238" s="83"/>
      <c r="R238" s="83"/>
      <c r="S238" s="83"/>
      <c r="T238" s="71"/>
    </row>
    <row r="239" spans="1:20" ht="12.75" x14ac:dyDescent="0.2">
      <c r="A239" s="50" t="s">
        <v>186</v>
      </c>
      <c r="B239" s="56" t="s">
        <v>29</v>
      </c>
      <c r="C239" s="21" t="s">
        <v>198</v>
      </c>
      <c r="D239" s="9">
        <v>72</v>
      </c>
      <c r="E239" s="49"/>
      <c r="F239" s="48" t="s">
        <v>216</v>
      </c>
      <c r="G239" s="48" t="s">
        <v>216</v>
      </c>
      <c r="H239" s="48"/>
      <c r="I239" s="63"/>
      <c r="J239" s="47"/>
      <c r="K239" s="47"/>
      <c r="L239" s="47"/>
      <c r="M239" s="83"/>
      <c r="N239" s="83"/>
      <c r="O239" s="83">
        <v>5000</v>
      </c>
      <c r="P239" s="83"/>
      <c r="Q239" s="83"/>
      <c r="R239" s="83"/>
      <c r="S239" s="83"/>
      <c r="T239" s="71"/>
    </row>
    <row r="240" spans="1:20" ht="12.75" x14ac:dyDescent="0.2">
      <c r="A240" s="50" t="s">
        <v>186</v>
      </c>
      <c r="B240" s="56" t="s">
        <v>29</v>
      </c>
      <c r="C240" s="21" t="s">
        <v>199</v>
      </c>
      <c r="D240" s="9">
        <v>72</v>
      </c>
      <c r="E240" s="49"/>
      <c r="F240" s="48" t="s">
        <v>216</v>
      </c>
      <c r="G240" s="48" t="s">
        <v>216</v>
      </c>
      <c r="H240" s="48"/>
      <c r="I240" s="63"/>
      <c r="J240" s="47"/>
      <c r="K240" s="47"/>
      <c r="L240" s="47"/>
      <c r="M240" s="83"/>
      <c r="N240" s="83"/>
      <c r="O240" s="83">
        <v>5000</v>
      </c>
      <c r="P240" s="83"/>
      <c r="Q240" s="83"/>
      <c r="R240" s="83"/>
      <c r="S240" s="83"/>
      <c r="T240" s="71"/>
    </row>
    <row r="241" spans="1:20" ht="12.75" x14ac:dyDescent="0.2">
      <c r="A241" s="50" t="s">
        <v>186</v>
      </c>
      <c r="B241" s="56" t="s">
        <v>29</v>
      </c>
      <c r="C241" s="21" t="s">
        <v>200</v>
      </c>
      <c r="D241" s="9">
        <v>72</v>
      </c>
      <c r="E241" s="49"/>
      <c r="F241" s="48" t="s">
        <v>216</v>
      </c>
      <c r="G241" s="48" t="s">
        <v>216</v>
      </c>
      <c r="H241" s="48"/>
      <c r="I241" s="63"/>
      <c r="J241" s="47"/>
      <c r="K241" s="47"/>
      <c r="L241" s="47"/>
      <c r="M241" s="83"/>
      <c r="N241" s="83"/>
      <c r="O241" s="83">
        <v>5000</v>
      </c>
      <c r="P241" s="83"/>
      <c r="Q241" s="83"/>
      <c r="R241" s="83"/>
      <c r="S241" s="83"/>
      <c r="T241" s="71"/>
    </row>
    <row r="242" spans="1:20" ht="12.75" x14ac:dyDescent="0.2">
      <c r="A242" s="50" t="s">
        <v>186</v>
      </c>
      <c r="B242" s="56" t="s">
        <v>29</v>
      </c>
      <c r="C242" s="21" t="s">
        <v>201</v>
      </c>
      <c r="D242" s="9">
        <v>72</v>
      </c>
      <c r="E242" s="49"/>
      <c r="F242" s="48" t="s">
        <v>216</v>
      </c>
      <c r="G242" s="48" t="s">
        <v>216</v>
      </c>
      <c r="H242" s="48"/>
      <c r="I242" s="63"/>
      <c r="J242" s="47"/>
      <c r="K242" s="47"/>
      <c r="L242" s="47"/>
      <c r="M242" s="83"/>
      <c r="N242" s="83"/>
      <c r="O242" s="83">
        <v>5000</v>
      </c>
      <c r="P242" s="83"/>
      <c r="Q242" s="83"/>
      <c r="R242" s="83"/>
      <c r="S242" s="83"/>
      <c r="T242" s="71"/>
    </row>
    <row r="243" spans="1:20" ht="12.75" x14ac:dyDescent="0.2">
      <c r="A243" s="50" t="s">
        <v>186</v>
      </c>
      <c r="B243" s="56" t="s">
        <v>29</v>
      </c>
      <c r="C243" s="21" t="s">
        <v>202</v>
      </c>
      <c r="D243" s="9">
        <v>72</v>
      </c>
      <c r="E243" s="49"/>
      <c r="F243" s="48" t="s">
        <v>216</v>
      </c>
      <c r="G243" s="48" t="s">
        <v>216</v>
      </c>
      <c r="H243" s="48"/>
      <c r="I243" s="63"/>
      <c r="J243" s="47"/>
      <c r="K243" s="47"/>
      <c r="L243" s="47"/>
      <c r="M243" s="83"/>
      <c r="N243" s="83"/>
      <c r="O243" s="83">
        <v>5000</v>
      </c>
      <c r="P243" s="83"/>
      <c r="Q243" s="83"/>
      <c r="R243" s="83"/>
      <c r="S243" s="83"/>
      <c r="T243" s="71"/>
    </row>
    <row r="244" spans="1:20" ht="12.75" x14ac:dyDescent="0.2">
      <c r="A244" s="50" t="s">
        <v>186</v>
      </c>
      <c r="B244" s="56" t="s">
        <v>29</v>
      </c>
      <c r="C244" s="21" t="s">
        <v>203</v>
      </c>
      <c r="D244" s="9">
        <v>72</v>
      </c>
      <c r="E244" s="49"/>
      <c r="F244" s="48" t="s">
        <v>216</v>
      </c>
      <c r="G244" s="48" t="s">
        <v>216</v>
      </c>
      <c r="H244" s="48"/>
      <c r="I244" s="63"/>
      <c r="J244" s="47"/>
      <c r="K244" s="47"/>
      <c r="L244" s="47"/>
      <c r="M244" s="83"/>
      <c r="N244" s="83"/>
      <c r="O244" s="83">
        <v>5000</v>
      </c>
      <c r="P244" s="83"/>
      <c r="Q244" s="83"/>
      <c r="R244" s="83"/>
      <c r="S244" s="83"/>
      <c r="T244" s="71"/>
    </row>
    <row r="245" spans="1:20" ht="12.75" x14ac:dyDescent="0.2">
      <c r="A245" s="50" t="s">
        <v>186</v>
      </c>
      <c r="B245" s="56" t="s">
        <v>29</v>
      </c>
      <c r="C245" s="21" t="s">
        <v>204</v>
      </c>
      <c r="D245" s="9">
        <v>72</v>
      </c>
      <c r="E245" s="49"/>
      <c r="F245" s="48" t="s">
        <v>216</v>
      </c>
      <c r="G245" s="48" t="s">
        <v>216</v>
      </c>
      <c r="H245" s="48"/>
      <c r="I245" s="63"/>
      <c r="J245" s="47"/>
      <c r="K245" s="47"/>
      <c r="L245" s="47"/>
      <c r="M245" s="83"/>
      <c r="N245" s="83"/>
      <c r="O245" s="83">
        <v>5000</v>
      </c>
      <c r="P245" s="83"/>
      <c r="Q245" s="83"/>
      <c r="R245" s="83"/>
      <c r="S245" s="83"/>
      <c r="T245" s="71"/>
    </row>
    <row r="246" spans="1:20" ht="12.75" x14ac:dyDescent="0.2">
      <c r="A246" s="50" t="s">
        <v>186</v>
      </c>
      <c r="B246" s="56" t="s">
        <v>29</v>
      </c>
      <c r="C246" s="21" t="s">
        <v>205</v>
      </c>
      <c r="D246" s="9">
        <v>72</v>
      </c>
      <c r="E246" s="49"/>
      <c r="F246" s="48" t="s">
        <v>216</v>
      </c>
      <c r="G246" s="48" t="s">
        <v>216</v>
      </c>
      <c r="H246" s="48"/>
      <c r="I246" s="63"/>
      <c r="J246" s="47"/>
      <c r="K246" s="47"/>
      <c r="L246" s="47"/>
      <c r="M246" s="83"/>
      <c r="N246" s="83"/>
      <c r="O246" s="83">
        <v>5000</v>
      </c>
      <c r="P246" s="83"/>
      <c r="Q246" s="83"/>
      <c r="R246" s="83"/>
      <c r="S246" s="83"/>
      <c r="T246" s="71"/>
    </row>
    <row r="247" spans="1:20" ht="12.75" x14ac:dyDescent="0.2">
      <c r="A247" s="50" t="s">
        <v>186</v>
      </c>
      <c r="B247" s="56" t="s">
        <v>29</v>
      </c>
      <c r="C247" s="21" t="s">
        <v>206</v>
      </c>
      <c r="D247" s="9">
        <v>72</v>
      </c>
      <c r="E247" s="49"/>
      <c r="F247" s="48" t="s">
        <v>216</v>
      </c>
      <c r="G247" s="48" t="s">
        <v>216</v>
      </c>
      <c r="H247" s="48"/>
      <c r="I247" s="63"/>
      <c r="J247" s="47"/>
      <c r="K247" s="47"/>
      <c r="L247" s="47"/>
      <c r="M247" s="83"/>
      <c r="N247" s="83"/>
      <c r="O247" s="83">
        <v>5000</v>
      </c>
      <c r="P247" s="83"/>
      <c r="Q247" s="83"/>
      <c r="R247" s="83"/>
      <c r="S247" s="83"/>
      <c r="T247" s="71"/>
    </row>
    <row r="248" spans="1:20" ht="12.75" x14ac:dyDescent="0.2">
      <c r="A248" s="50" t="s">
        <v>186</v>
      </c>
      <c r="B248" s="56" t="s">
        <v>29</v>
      </c>
      <c r="C248" s="21" t="s">
        <v>207</v>
      </c>
      <c r="D248" s="9">
        <v>72</v>
      </c>
      <c r="E248" s="49"/>
      <c r="F248" s="48" t="s">
        <v>216</v>
      </c>
      <c r="G248" s="48" t="s">
        <v>216</v>
      </c>
      <c r="H248" s="48"/>
      <c r="I248" s="63"/>
      <c r="J248" s="47"/>
      <c r="K248" s="47"/>
      <c r="L248" s="47"/>
      <c r="M248" s="83"/>
      <c r="N248" s="83"/>
      <c r="O248" s="83">
        <v>5000</v>
      </c>
      <c r="P248" s="83"/>
      <c r="Q248" s="83"/>
      <c r="R248" s="83"/>
      <c r="S248" s="83"/>
      <c r="T248" s="71"/>
    </row>
    <row r="249" spans="1:20" ht="12.75" x14ac:dyDescent="0.2">
      <c r="A249" s="50" t="s">
        <v>186</v>
      </c>
      <c r="B249" s="56" t="s">
        <v>29</v>
      </c>
      <c r="C249" s="21" t="s">
        <v>208</v>
      </c>
      <c r="D249" s="9">
        <v>72</v>
      </c>
      <c r="E249" s="49"/>
      <c r="F249" s="48" t="s">
        <v>216</v>
      </c>
      <c r="G249" s="48" t="s">
        <v>216</v>
      </c>
      <c r="H249" s="48"/>
      <c r="I249" s="63"/>
      <c r="J249" s="47"/>
      <c r="K249" s="47"/>
      <c r="L249" s="47"/>
      <c r="M249" s="83"/>
      <c r="N249" s="83"/>
      <c r="O249" s="83">
        <v>5000</v>
      </c>
      <c r="P249" s="83"/>
      <c r="Q249" s="83"/>
      <c r="R249" s="83"/>
      <c r="S249" s="83"/>
      <c r="T249" s="71"/>
    </row>
    <row r="250" spans="1:20" ht="12.75" x14ac:dyDescent="0.2">
      <c r="A250" s="50" t="s">
        <v>186</v>
      </c>
      <c r="B250" s="56" t="s">
        <v>33</v>
      </c>
      <c r="C250" s="21" t="s">
        <v>209</v>
      </c>
      <c r="D250" s="9">
        <v>72</v>
      </c>
      <c r="E250" s="49"/>
      <c r="F250" s="48" t="s">
        <v>216</v>
      </c>
      <c r="G250" s="48" t="s">
        <v>216</v>
      </c>
      <c r="H250" s="48"/>
      <c r="I250" s="63"/>
      <c r="J250" s="47"/>
      <c r="K250" s="47"/>
      <c r="L250" s="47"/>
      <c r="M250" s="83"/>
      <c r="N250" s="83"/>
      <c r="O250" s="83">
        <v>5000</v>
      </c>
      <c r="P250" s="83"/>
      <c r="Q250" s="83"/>
      <c r="R250" s="83">
        <v>5000</v>
      </c>
      <c r="S250" s="83"/>
      <c r="T250" s="71"/>
    </row>
    <row r="251" spans="1:20" ht="12.75" x14ac:dyDescent="0.2">
      <c r="A251" s="50" t="s">
        <v>186</v>
      </c>
      <c r="B251" s="56" t="s">
        <v>33</v>
      </c>
      <c r="C251" s="21" t="s">
        <v>210</v>
      </c>
      <c r="D251" s="9">
        <v>72</v>
      </c>
      <c r="E251" s="49"/>
      <c r="F251" s="48" t="s">
        <v>216</v>
      </c>
      <c r="G251" s="48" t="s">
        <v>216</v>
      </c>
      <c r="H251" s="48"/>
      <c r="I251" s="63"/>
      <c r="J251" s="47"/>
      <c r="K251" s="47"/>
      <c r="L251" s="47"/>
      <c r="M251" s="83"/>
      <c r="N251" s="83"/>
      <c r="O251" s="83">
        <v>5000</v>
      </c>
      <c r="P251" s="83"/>
      <c r="Q251" s="83"/>
      <c r="R251" s="83">
        <v>5000</v>
      </c>
      <c r="S251" s="83"/>
      <c r="T251" s="71"/>
    </row>
    <row r="252" spans="1:20" ht="12.75" x14ac:dyDescent="0.2">
      <c r="A252" s="50" t="s">
        <v>186</v>
      </c>
      <c r="B252" s="56" t="s">
        <v>33</v>
      </c>
      <c r="C252" s="21" t="s">
        <v>211</v>
      </c>
      <c r="D252" s="9">
        <v>72</v>
      </c>
      <c r="E252" s="49"/>
      <c r="F252" s="48" t="s">
        <v>216</v>
      </c>
      <c r="G252" s="48" t="s">
        <v>216</v>
      </c>
      <c r="H252" s="48"/>
      <c r="I252" s="63"/>
      <c r="J252" s="47"/>
      <c r="K252" s="47"/>
      <c r="L252" s="47"/>
      <c r="M252" s="83"/>
      <c r="N252" s="83"/>
      <c r="O252" s="83">
        <v>5000</v>
      </c>
      <c r="P252" s="83"/>
      <c r="Q252" s="83"/>
      <c r="R252" s="83"/>
      <c r="S252" s="83"/>
      <c r="T252" s="71"/>
    </row>
    <row r="253" spans="1:20" ht="12.75" x14ac:dyDescent="0.2">
      <c r="A253" s="50" t="s">
        <v>186</v>
      </c>
      <c r="B253" s="56" t="s">
        <v>33</v>
      </c>
      <c r="C253" s="21" t="s">
        <v>212</v>
      </c>
      <c r="D253" s="9">
        <v>72</v>
      </c>
      <c r="E253" s="49"/>
      <c r="F253" s="48" t="s">
        <v>216</v>
      </c>
      <c r="G253" s="48" t="s">
        <v>216</v>
      </c>
      <c r="H253" s="48"/>
      <c r="I253" s="63"/>
      <c r="J253" s="47"/>
      <c r="K253" s="47"/>
      <c r="L253" s="47"/>
      <c r="M253" s="83"/>
      <c r="N253" s="83"/>
      <c r="O253" s="83">
        <v>5000</v>
      </c>
      <c r="P253" s="83"/>
      <c r="Q253" s="83"/>
      <c r="R253" s="83"/>
      <c r="S253" s="83"/>
      <c r="T253" s="71"/>
    </row>
    <row r="254" spans="1:20" ht="12.75" x14ac:dyDescent="0.2">
      <c r="A254" s="77" t="s">
        <v>186</v>
      </c>
      <c r="B254" s="78" t="s">
        <v>33</v>
      </c>
      <c r="C254" s="79" t="s">
        <v>213</v>
      </c>
      <c r="D254" s="80">
        <v>72</v>
      </c>
      <c r="E254" s="81"/>
      <c r="F254" s="82" t="s">
        <v>216</v>
      </c>
      <c r="G254" s="82" t="s">
        <v>216</v>
      </c>
      <c r="H254" s="82"/>
      <c r="I254" s="63"/>
      <c r="J254" s="63"/>
      <c r="K254" s="63"/>
      <c r="L254" s="63"/>
      <c r="M254" s="84"/>
      <c r="N254" s="84"/>
      <c r="O254" s="84">
        <v>5000</v>
      </c>
      <c r="P254" s="83"/>
      <c r="Q254" s="83"/>
      <c r="R254" s="83"/>
      <c r="S254" s="83"/>
      <c r="T254" s="71"/>
    </row>
    <row r="255" spans="1:20" ht="12.75" x14ac:dyDescent="0.2">
      <c r="A255" s="50" t="s">
        <v>186</v>
      </c>
      <c r="B255" s="56" t="s">
        <v>33</v>
      </c>
      <c r="C255" s="21" t="s">
        <v>214</v>
      </c>
      <c r="D255" s="9">
        <v>72</v>
      </c>
      <c r="E255" s="49"/>
      <c r="F255" s="48" t="s">
        <v>216</v>
      </c>
      <c r="G255" s="48" t="s">
        <v>216</v>
      </c>
      <c r="H255" s="48"/>
      <c r="I255" s="63"/>
      <c r="J255" s="47"/>
      <c r="K255" s="47"/>
      <c r="L255" s="47"/>
      <c r="M255" s="83"/>
      <c r="N255" s="83"/>
      <c r="O255" s="83">
        <v>5000</v>
      </c>
      <c r="P255" s="83"/>
      <c r="Q255" s="83"/>
      <c r="R255" s="83"/>
      <c r="S255" s="83"/>
      <c r="T255" s="71"/>
    </row>
    <row r="256" spans="1:20" ht="13.5" thickBot="1" x14ac:dyDescent="0.25">
      <c r="A256" s="51" t="s">
        <v>186</v>
      </c>
      <c r="B256" s="57" t="s">
        <v>33</v>
      </c>
      <c r="C256" s="52" t="s">
        <v>215</v>
      </c>
      <c r="D256" s="58">
        <v>72</v>
      </c>
      <c r="E256" s="54"/>
      <c r="F256" s="55" t="s">
        <v>216</v>
      </c>
      <c r="G256" s="67" t="s">
        <v>216</v>
      </c>
      <c r="H256" s="67"/>
      <c r="I256" s="64"/>
      <c r="J256" s="53"/>
      <c r="K256" s="53"/>
      <c r="L256" s="53"/>
      <c r="M256" s="85"/>
      <c r="N256" s="85"/>
      <c r="O256" s="85">
        <v>5000</v>
      </c>
      <c r="P256" s="85"/>
      <c r="Q256" s="85"/>
      <c r="R256" s="85"/>
      <c r="S256" s="85"/>
      <c r="T256" s="86"/>
    </row>
  </sheetData>
  <autoFilter ref="A9:T256" xr:uid="{863B4C7E-98FA-4DC4-A6CC-7028743F6C35}">
    <filterColumn colId="3">
      <filters>
        <filter val="24"/>
        <filter val="72"/>
      </filters>
    </filterColumn>
  </autoFilter>
  <hyperlinks>
    <hyperlink ref="B7" r:id="rId1" xr:uid="{CE9BC71F-2028-416A-8CE0-DED7DB2BBE07}"/>
  </hyperlinks>
  <pageMargins left="0.25" right="0.25" top="0.25" bottom="0.25" header="0.3" footer="0.3"/>
  <pageSetup scale="89" fitToHeight="0" orientation="landscape" useFirstPageNumber="1"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AE8ED-8491-4BAB-976E-81385B746CC7}">
  <dimension ref="B1:B22"/>
  <sheetViews>
    <sheetView workbookViewId="0">
      <selection activeCell="B1" sqref="B1:B22"/>
    </sheetView>
  </sheetViews>
  <sheetFormatPr defaultRowHeight="15" x14ac:dyDescent="0.25"/>
  <sheetData>
    <row r="1" spans="2:2" x14ac:dyDescent="0.25">
      <c r="B1" s="100" t="s">
        <v>243</v>
      </c>
    </row>
    <row r="2" spans="2:2" x14ac:dyDescent="0.25">
      <c r="B2" s="101" t="s">
        <v>244</v>
      </c>
    </row>
    <row r="3" spans="2:2" x14ac:dyDescent="0.25">
      <c r="B3" s="102" t="s">
        <v>245</v>
      </c>
    </row>
    <row r="4" spans="2:2" x14ac:dyDescent="0.25">
      <c r="B4" s="103" t="s">
        <v>246</v>
      </c>
    </row>
    <row r="5" spans="2:2" x14ac:dyDescent="0.25">
      <c r="B5" s="100" t="s">
        <v>247</v>
      </c>
    </row>
    <row r="6" spans="2:2" x14ac:dyDescent="0.25">
      <c r="B6" s="101" t="s">
        <v>248</v>
      </c>
    </row>
    <row r="7" spans="2:2" x14ac:dyDescent="0.25">
      <c r="B7" s="100" t="s">
        <v>249</v>
      </c>
    </row>
    <row r="8" spans="2:2" x14ac:dyDescent="0.25">
      <c r="B8" s="101" t="s">
        <v>250</v>
      </c>
    </row>
    <row r="9" spans="2:2" x14ac:dyDescent="0.25">
      <c r="B9" s="101" t="s">
        <v>251</v>
      </c>
    </row>
    <row r="10" spans="2:2" x14ac:dyDescent="0.25">
      <c r="B10" s="101" t="s">
        <v>252</v>
      </c>
    </row>
    <row r="11" spans="2:2" x14ac:dyDescent="0.25">
      <c r="B11" s="101" t="s">
        <v>253</v>
      </c>
    </row>
    <row r="12" spans="2:2" x14ac:dyDescent="0.25">
      <c r="B12" s="101" t="s">
        <v>254</v>
      </c>
    </row>
    <row r="13" spans="2:2" x14ac:dyDescent="0.25">
      <c r="B13" s="100" t="s">
        <v>255</v>
      </c>
    </row>
    <row r="14" spans="2:2" x14ac:dyDescent="0.25">
      <c r="B14" s="101" t="s">
        <v>263</v>
      </c>
    </row>
    <row r="15" spans="2:2" x14ac:dyDescent="0.25">
      <c r="B15" s="100" t="s">
        <v>256</v>
      </c>
    </row>
    <row r="16" spans="2:2" x14ac:dyDescent="0.25">
      <c r="B16" s="101" t="s">
        <v>257</v>
      </c>
    </row>
    <row r="17" spans="2:2" x14ac:dyDescent="0.25">
      <c r="B17" s="100" t="s">
        <v>258</v>
      </c>
    </row>
    <row r="18" spans="2:2" x14ac:dyDescent="0.25">
      <c r="B18" s="101" t="s">
        <v>264</v>
      </c>
    </row>
    <row r="19" spans="2:2" x14ac:dyDescent="0.25">
      <c r="B19" s="101" t="s">
        <v>259</v>
      </c>
    </row>
    <row r="20" spans="2:2" x14ac:dyDescent="0.25">
      <c r="B20" s="104" t="s">
        <v>260</v>
      </c>
    </row>
    <row r="21" spans="2:2" x14ac:dyDescent="0.25">
      <c r="B21" s="104" t="s">
        <v>261</v>
      </c>
    </row>
    <row r="22" spans="2:2" x14ac:dyDescent="0.25">
      <c r="B22" s="104" t="s">
        <v>262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MGN Liner Availability 2-11-26</vt:lpstr>
      <vt:lpstr>Sheet1</vt:lpstr>
      <vt:lpstr>'MGN Liner Availability 2-11-26'!Print_Area</vt:lpstr>
      <vt:lpstr>'MGN Liner Availability 2-11-26'!Print_Titles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Jerrin Victor</dc:creator>
  <cp:lastModifiedBy>Linda Mooers</cp:lastModifiedBy>
  <cp:lastPrinted>2026-02-13T18:09:03Z</cp:lastPrinted>
  <dcterms:created xsi:type="dcterms:W3CDTF">2025-12-02T18:31:33Z</dcterms:created>
  <dcterms:modified xsi:type="dcterms:W3CDTF">2026-02-17T19:18:52Z</dcterms:modified>
</cp:coreProperties>
</file>